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85" tabRatio="882" activeTab="8"/>
  </bookViews>
  <sheets>
    <sheet name="封面" sheetId="1" r:id="rId1"/>
    <sheet name="说明" sheetId="2" r:id="rId2"/>
    <sheet name="指标说明" sheetId="3" r:id="rId3"/>
    <sheet name="县市区11" sheetId="4" r:id="rId4"/>
    <sheet name="县市区22" sheetId="5" r:id="rId5"/>
    <sheet name="县市区33" sheetId="6" r:id="rId6"/>
    <sheet name="县市区44" sheetId="7" r:id="rId7"/>
    <sheet name="县市区55" sheetId="8" r:id="rId8"/>
    <sheet name="县市区66" sheetId="9" r:id="rId9"/>
  </sheets>
  <externalReferences>
    <externalReference r:id="rId12"/>
    <externalReference r:id="rId13"/>
    <externalReference r:id="rId14"/>
    <externalReference r:id="rId15"/>
  </externalReferences>
  <definedNames>
    <definedName name="b" localSheetId="0">#REF!</definedName>
    <definedName name="b" localSheetId="1">#REF!</definedName>
    <definedName name="b" localSheetId="2">#REF!</definedName>
    <definedName name="b">#REF!</definedName>
    <definedName name="d" localSheetId="1" hidden="1">{"'Sheet1'!$B$1:$F$24","'七、地方财政'!$A$1:$E$32","'七、地方财政'!$G$78","'Sheet1'!$J$1:$O$24"}</definedName>
    <definedName name="d" localSheetId="5" hidden="1">{"'Sheet1'!$B$1:$F$24","'七、地方财政'!$A$1:$E$32","'七、地方财政'!$G$78","'Sheet1'!$J$1:$O$24"}</definedName>
    <definedName name="d" hidden="1">{"'Sheet1'!$B$1:$F$24","'七、地方财政'!$A$1:$E$32","'七、地方财政'!$G$78","'Sheet1'!$J$1:$O$24"}</definedName>
    <definedName name="HTML_CodePage" hidden="1">936</definedName>
    <definedName name="HTML_Control" localSheetId="1" hidden="1">{"'Sheet1'!$B$1:$F$24","'七、地方财政'!$A$1:$E$32","'七、地方财政'!$G$78","'Sheet1'!$J$1:$O$24"}</definedName>
    <definedName name="HTML_Control" localSheetId="5" hidden="1">{"'Sheet1'!$B$1:$F$24","'七、地方财政'!$A$1:$E$32","'七、地方财政'!$G$78","'Sheet1'!$J$1:$O$24"}</definedName>
    <definedName name="HTML_Control" localSheetId="2" hidden="1">{"'Sheet1'!$B$1:$F$24","'七、地方财政'!$A$1:$E$32","'七、地方财政'!$G$78","'Sheet1'!$J$1:$O$24"}</definedName>
    <definedName name="HTML_Control" hidden="1">{"'Sheet1'!$B$1:$F$24","'七、地方财政'!$A$1:$E$32","'七、地方财政'!$G$78","'Sheet1'!$J$1:$O$24"}</definedName>
    <definedName name="HTML_Description" hidden="1">""</definedName>
    <definedName name="HTML_Email" hidden="1">""</definedName>
    <definedName name="HTML_Header" hidden="1">""</definedName>
    <definedName name="HTML_LastUpdate" hidden="1">"98-6-15"</definedName>
    <definedName name="HTML_LineAfter" hidden="1">FALSE</definedName>
    <definedName name="HTML_LineBefore" hidden="1">FALSE</definedName>
    <definedName name="HTML_Name" hidden="1">"统计研究室"</definedName>
    <definedName name="HTML_OBDlg2" hidden="1">TRUE</definedName>
    <definedName name="HTML_OBDlg4" hidden="1">TRUE</definedName>
    <definedName name="HTML_OS" hidden="1">0</definedName>
    <definedName name="HTML_PathFile" hidden="1">"C:\My Documents\gyjj199805.htm"</definedName>
    <definedName name="HTML_Title" hidden="1">""</definedName>
    <definedName name="金融" localSheetId="1" hidden="1">{"'Sheet1'!$B$1:$F$24","'七、地方财政'!$A$1:$E$32","'七、地方财政'!$G$78","'Sheet1'!$J$1:$O$24"}</definedName>
    <definedName name="金融" localSheetId="5" hidden="1">{"'Sheet1'!$B$1:$F$24","'七、地方财政'!$A$1:$E$32","'七、地方财政'!$G$78","'Sheet1'!$J$1:$O$24"}</definedName>
    <definedName name="金融" localSheetId="2" hidden="1">{"'Sheet1'!$B$1:$F$24","'七、地方财政'!$A$1:$E$32","'七、地方财政'!$G$78","'Sheet1'!$J$1:$O$24"}</definedName>
    <definedName name="金融" hidden="1">{"'Sheet1'!$B$1:$F$24","'七、地方财政'!$A$1:$E$32","'七、地方财政'!$G$78","'Sheet1'!$J$1:$O$24"}</definedName>
    <definedName name="五、农业生产资料价格总指数〈_〉" localSheetId="0">'[4]五、国内贸易'!$A$31</definedName>
    <definedName name="五、农业生产资料价格总指数〈_〉" localSheetId="1">'[3]五、国内贸易'!$A$31</definedName>
    <definedName name="五、农业生产资料价格总指数〈_〉" localSheetId="2">'[3]五、国内贸易'!$A$31</definedName>
    <definedName name="五、农业生产资料价格总指数〈_〉">#REF!</definedName>
  </definedNames>
  <calcPr fullCalcOnLoad="1" iterate="1" iterateCount="100" iterateDelta="0.001"/>
</workbook>
</file>

<file path=xl/sharedStrings.xml><?xml version="1.0" encoding="utf-8"?>
<sst xmlns="http://schemas.openxmlformats.org/spreadsheetml/2006/main" count="228" uniqueCount="78">
  <si>
    <t>（综合版）</t>
  </si>
  <si>
    <t>郴州市统计局·编</t>
  </si>
  <si>
    <t>网址：http://www.tjj.czs.gov.cn</t>
  </si>
  <si>
    <t>说    明</t>
  </si>
  <si>
    <t xml:space="preserve">    1、根据国家统计局制度，地区生产总值、社会消费品零售额、高新技术产业增加值、批准建设用地、居民收入数据按季度发布；地区生产总值、规模工业增长速度按不变价计算。</t>
  </si>
  <si>
    <t xml:space="preserve">    2、“…”表示数据不足本表最小单位数；“＃”表示其中的主要项；“空格”表示指标数据不详或无该项统计数据。</t>
  </si>
  <si>
    <t>　　3、外资、内资、进出口数据来自市商务局(市招商合作局)。</t>
  </si>
  <si>
    <t xml:space="preserve">    4、旅游数据来自市旅游外事侨务局。</t>
  </si>
  <si>
    <t>　　5、财政数据来自市财政局。</t>
  </si>
  <si>
    <t>　　6、居民人均可支配收入、居民消费价格指数数据来自国家统计局郴州调查队。</t>
  </si>
  <si>
    <t>　　7、金融数据来自市人民银行郴州中心支行。</t>
  </si>
  <si>
    <r>
      <t xml:space="preserve"> </t>
    </r>
    <r>
      <rPr>
        <sz val="10"/>
        <rFont val="宋体"/>
        <family val="0"/>
      </rPr>
      <t xml:space="preserve">   8、公路水运交通数据来自市交通运输局。</t>
    </r>
  </si>
  <si>
    <t xml:space="preserve">    9、保费数据来自市金融工作办。</t>
  </si>
  <si>
    <r>
      <t xml:space="preserve">    </t>
    </r>
    <r>
      <rPr>
        <sz val="10"/>
        <rFont val="宋体"/>
        <family val="0"/>
      </rPr>
      <t>10</t>
    </r>
    <r>
      <rPr>
        <sz val="10"/>
        <rFont val="宋体"/>
        <family val="0"/>
      </rPr>
      <t>、中心城区包括：北湖区和苏仙区。</t>
    </r>
  </si>
  <si>
    <r>
      <t xml:space="preserve">    </t>
    </r>
    <r>
      <rPr>
        <sz val="10"/>
        <rFont val="宋体"/>
        <family val="0"/>
      </rPr>
      <t>11</t>
    </r>
    <r>
      <rPr>
        <sz val="10"/>
        <rFont val="宋体"/>
        <family val="0"/>
      </rPr>
      <t>、郴资桂示范带包括：北湖区、苏仙区、资兴市、桂阳县。</t>
    </r>
  </si>
  <si>
    <r>
      <t xml:space="preserve">   </t>
    </r>
    <r>
      <rPr>
        <sz val="10"/>
        <rFont val="宋体"/>
        <family val="0"/>
      </rPr>
      <t>12</t>
    </r>
    <r>
      <rPr>
        <sz val="10"/>
        <rFont val="宋体"/>
        <family val="0"/>
      </rPr>
      <t>、郴资桂与郴永宜区域包括：北湖区、苏仙区、资兴市、桂阳县、永兴县、宜章县。</t>
    </r>
  </si>
  <si>
    <t>规模工业指标说明</t>
  </si>
  <si>
    <r>
      <t xml:space="preserve">    “高加工度工业”包括：木容器制造；氮肥制造；生物化学农药及微生物农药制造；染料制造；车辆、飞机及工程机械轮胎制造；塑料人造革、合成革制造；塑料零件制造；石灰和石膏制造；玻璃仪器制造；卫生陶瓷制品制造；特种陶瓷制品制造；石棉制品制造；其他非金属矿物制品制造；金属结构制造；农用及园林用金属工具制造；其他金属工具制造；工业生产配套用搪瓷制品制造；铸币及贵金属制造；</t>
    </r>
    <r>
      <rPr>
        <sz val="9"/>
        <rFont val="仿宋_GB2312"/>
        <family val="0"/>
      </rPr>
      <t xml:space="preserve">实验室用品制造；其他农林牧渔业机械制造及机械修理；环境污染防治专用设备制造；汽车修理；金属船舶制造；其他电工器材制造；车辆专用照明及电气信号设备装置制造；其他未列明的电气机械制造；通信传输设备制造；印制电路板制造；其他电子设备制造；工业自动控制系统装置制造；其他专用仪器制造；光学仪器制造；其他仪器仪表的制造及修理等行业。
    “高技术工业”包括：核燃料加工；信息化学品制造；化学药品原药制造；卫生材料及医药用品制造；医疗诊断、监护及治疗设备制造；其他医疗设备及器械制造；飞机制造及修理；其他飞行器制造；通信传输设备制造；其他专用仪器制造；光学仪器制造；复印和胶印设备制造；计算器及货币专用设备制造；其他仪器仪表的制造及修理等行业。
    “高耗能工业”包括：石油加工、炼焦及核燃料加工业；化学原料及化学制品制造业；非金属矿物制品业；黑色金属冶炼及压延加工业；有色金属冶炼及压延加工业；电力、热力的生产和供应业等行业。
    “装备制造工业”是指为满足国民经济各部门发展和国家安全需要而制造各种技术装备的产业总称，包括金属制品业；通用设备制造业；专用设备制造业；交通运输设备制造业；电气机械及器材制造业；通信设备、计算机及其他电子设备制造业；仪器仪表及文化办公用机械制造业等行业。
</t>
    </r>
  </si>
  <si>
    <t>投资指标说明</t>
  </si>
  <si>
    <r>
      <t xml:space="preserve">    “基础设施投资”包括：电力、燃气及水的生产和供应业；交通；邮政、信息；水利、环境和公共设施管理等行业。
    </t>
    </r>
    <r>
      <rPr>
        <sz val="9"/>
        <rFont val="仿宋_GB2312"/>
        <family val="0"/>
      </rPr>
      <t xml:space="preserve">“高技术投资”包括：核燃料加工；信息化学品制造；医药制造业；医疗仪器设备及器械制造；航空航天器制造；通信设备、计算机及其他电子设备；公共软件服务等行业。
    “民生工程投资”包括：教育；卫生；社会保障业、社会福利业；新闻出版业；广播、电视、电影和音像业；文化艺术业；体育和娱乐业等行业。
    “生态环境投资”包括：水利管理业；环境管理业；污水处理及其再生利用；其他水的处理、利用与分配；再生物资回收与批发；环境监测等行业。
    “战略性新兴产业投资”包括：先进装备制造产业、新材料产业、生物产业、新能源产业、信息产业、节能环保产业、文化及创意产业等行业。
</t>
    </r>
  </si>
  <si>
    <r>
      <t>1-9</t>
    </r>
    <r>
      <rPr>
        <sz val="12"/>
        <color indexed="8"/>
        <rFont val="宋体"/>
        <family val="0"/>
      </rPr>
      <t>月</t>
    </r>
  </si>
  <si>
    <t>一般公共预算收入</t>
  </si>
  <si>
    <t>地区生产总值</t>
  </si>
  <si>
    <t>1-9月</t>
  </si>
  <si>
    <t>单位：万元</t>
  </si>
  <si>
    <t>1.1倍</t>
  </si>
  <si>
    <t>2.2倍</t>
  </si>
  <si>
    <t>注：本页资料由市商务局提供。</t>
  </si>
  <si>
    <t>全体居民人均可支配收入</t>
  </si>
  <si>
    <t>城镇居民人均可支配收入</t>
  </si>
  <si>
    <t>分县（市、区）主要经济指标（一）</t>
  </si>
  <si>
    <t>社会消费品零售额</t>
  </si>
  <si>
    <t>同比±%</t>
  </si>
  <si>
    <t>排位</t>
  </si>
  <si>
    <r>
      <t xml:space="preserve">全 </t>
    </r>
    <r>
      <rPr>
        <sz val="12"/>
        <color indexed="8"/>
        <rFont val="宋体"/>
        <family val="0"/>
      </rPr>
      <t xml:space="preserve"> </t>
    </r>
    <r>
      <rPr>
        <sz val="12"/>
        <color indexed="8"/>
        <rFont val="宋体"/>
        <family val="0"/>
      </rPr>
      <t>市</t>
    </r>
  </si>
  <si>
    <t>-</t>
  </si>
  <si>
    <t>北湖区</t>
  </si>
  <si>
    <t>苏仙区</t>
  </si>
  <si>
    <t>桂阳县</t>
  </si>
  <si>
    <t>宜章县</t>
  </si>
  <si>
    <t>永兴县</t>
  </si>
  <si>
    <t>嘉禾县</t>
  </si>
  <si>
    <t>临武县</t>
  </si>
  <si>
    <t>汝城县</t>
  </si>
  <si>
    <t>桂东县</t>
  </si>
  <si>
    <t>安仁县</t>
  </si>
  <si>
    <t>资兴市</t>
  </si>
  <si>
    <t>中心城区</t>
  </si>
  <si>
    <t>郴资桂示范带</t>
  </si>
  <si>
    <t>郴资桂与郴永宜区域</t>
  </si>
  <si>
    <t>注:本页地区生产总值、社会消费品零售额为季报。</t>
  </si>
  <si>
    <t>分县（市、区）主要经济指标（二）</t>
  </si>
  <si>
    <t>地方财政收入</t>
  </si>
  <si>
    <t>注:本页财政数据由市财政局提供。</t>
  </si>
  <si>
    <t>分县（市、区）主要经济指标（三）</t>
  </si>
  <si>
    <t>规模以上工业增加值</t>
  </si>
  <si>
    <t>固定资产投资（万元）</t>
  </si>
  <si>
    <t>1-9月同比±%</t>
  </si>
  <si>
    <t>注：投资数据因统计改革调整基数，增幅为同口径增长。</t>
  </si>
  <si>
    <t>分县（市、区）主要经济指标（四）</t>
  </si>
  <si>
    <t>单位：元</t>
  </si>
  <si>
    <t>注：本页居民人均可支配收入为季报，由国家统计局郴州调查队提供。</t>
  </si>
  <si>
    <t>分县（市、区）主要经济指标（五）</t>
  </si>
  <si>
    <t>农村居民人均可支配收入（元）</t>
  </si>
  <si>
    <t>外贸进出口（万美元）</t>
  </si>
  <si>
    <t>同比</t>
  </si>
  <si>
    <t>3.7倍</t>
  </si>
  <si>
    <t>5.1倍</t>
  </si>
  <si>
    <t>2.0倍</t>
  </si>
  <si>
    <t>2.1倍</t>
  </si>
  <si>
    <t>3.1倍</t>
  </si>
  <si>
    <t>注：本页农村居民人均可支配收入由国家统计局郴州调查队提供，外贸进出口数据由市商务局提供。</t>
  </si>
  <si>
    <t>分县（市、区）主要经济指标（六）</t>
  </si>
  <si>
    <t>实际利用外资（万美元）</t>
  </si>
  <si>
    <t>实际到位内资(万元)</t>
  </si>
  <si>
    <r>
      <t>1</t>
    </r>
    <r>
      <rPr>
        <sz val="12"/>
        <color indexed="8"/>
        <rFont val="宋体"/>
        <family val="0"/>
      </rPr>
      <t>12.7倍</t>
    </r>
  </si>
  <si>
    <t>永兴统计月报</t>
  </si>
  <si>
    <r>
      <t>2017  1-9</t>
    </r>
    <r>
      <rPr>
        <b/>
        <sz val="24"/>
        <rFont val="宋体"/>
        <family val="0"/>
      </rPr>
      <t>月</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</si>
</sst>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
    <numFmt numFmtId="178" formatCode="_-* #,##0_$_-;\-* #,##0_$_-;_-* &quot;-&quot;_$_-;_-@_-"/>
    <numFmt numFmtId="179" formatCode="_-* #,##0.00_$_-;\-* #,##0.00_$_-;_-* &quot;-&quot;??_$_-;_-@_-"/>
    <numFmt numFmtId="180" formatCode="_-* #,##0&quot;$&quot;_-;\-* #,##0&quot;$&quot;_-;_-* &quot;-&quot;&quot;$&quot;_-;_-@_-"/>
    <numFmt numFmtId="181" formatCode="_-* #,##0.00&quot;$&quot;_-;\-* #,##0.00&quot;$&quot;_-;_-* &quot;-&quot;??&quot;$&quot;_-;_-@_-"/>
    <numFmt numFmtId="182" formatCode="0.0_ ;[Red]\-0.0\ "/>
    <numFmt numFmtId="183" formatCode="0_ ;[Red]\-0\ "/>
    <numFmt numFmtId="184" formatCode="0_ "/>
    <numFmt numFmtId="185" formatCode="0.0;_㠀"/>
    <numFmt numFmtId="186" formatCode="0.0_ "/>
    <numFmt numFmtId="187" formatCode="0.0_);[Red]\(0.0\)"/>
    <numFmt numFmtId="188" formatCode="0.00_ ;[Red]\-0.00\ "/>
    <numFmt numFmtId="189" formatCode="0_);[Red]\(0\)"/>
    <numFmt numFmtId="190" formatCode="0.00_ "/>
  </numFmts>
  <fonts count="72">
    <font>
      <sz val="12"/>
      <name val="宋体"/>
      <family val="0"/>
    </font>
    <font>
      <sz val="11"/>
      <color indexed="8"/>
      <name val="宋体"/>
      <family val="0"/>
    </font>
    <font>
      <sz val="12"/>
      <color indexed="8"/>
      <name val="宋体"/>
      <family val="0"/>
    </font>
    <font>
      <b/>
      <sz val="18"/>
      <color indexed="8"/>
      <name val="黑体"/>
      <family val="3"/>
    </font>
    <font>
      <sz val="10"/>
      <color indexed="8"/>
      <name val="宋体"/>
      <family val="0"/>
    </font>
    <font>
      <sz val="13"/>
      <name val="Times New Roman"/>
      <family val="1"/>
    </font>
    <font>
      <b/>
      <sz val="12"/>
      <color indexed="8"/>
      <name val="宋体"/>
      <family val="0"/>
    </font>
    <font>
      <sz val="11"/>
      <name val="宋体"/>
      <family val="0"/>
    </font>
    <font>
      <sz val="10"/>
      <name val="宋体"/>
      <family val="0"/>
    </font>
    <font>
      <b/>
      <sz val="12"/>
      <name val="宋体"/>
      <family val="0"/>
    </font>
    <font>
      <sz val="12"/>
      <name val="黑体"/>
      <family val="3"/>
    </font>
    <font>
      <sz val="9"/>
      <name val="仿宋_GB2312"/>
      <family val="0"/>
    </font>
    <font>
      <sz val="12"/>
      <color indexed="10"/>
      <name val="宋体"/>
      <family val="0"/>
    </font>
    <font>
      <b/>
      <sz val="9"/>
      <name val="宋体"/>
      <family val="0"/>
    </font>
    <font>
      <b/>
      <sz val="26"/>
      <name val="华文新魏"/>
      <family val="0"/>
    </font>
    <font>
      <b/>
      <sz val="12"/>
      <name val="华文新魏"/>
      <family val="0"/>
    </font>
    <font>
      <b/>
      <sz val="24"/>
      <name val="Times New Roman"/>
      <family val="1"/>
    </font>
    <font>
      <b/>
      <sz val="12"/>
      <name val="Times New Roman"/>
      <family val="1"/>
    </font>
    <font>
      <b/>
      <sz val="24"/>
      <name val="MS Mincho"/>
      <family val="3"/>
    </font>
    <font>
      <b/>
      <sz val="14"/>
      <name val="宋体"/>
      <family val="0"/>
    </font>
    <font>
      <b/>
      <sz val="10"/>
      <name val="宋体"/>
      <family val="0"/>
    </font>
    <font>
      <b/>
      <sz val="10"/>
      <name val="Times New Roman"/>
      <family val="1"/>
    </font>
    <font>
      <b/>
      <sz val="18"/>
      <color indexed="56"/>
      <name val="宋体"/>
      <family val="0"/>
    </font>
    <font>
      <b/>
      <sz val="15"/>
      <color indexed="56"/>
      <name val="宋体"/>
      <family val="0"/>
    </font>
    <font>
      <b/>
      <sz val="11"/>
      <color indexed="56"/>
      <name val="宋体"/>
      <family val="0"/>
    </font>
    <font>
      <sz val="11"/>
      <color indexed="9"/>
      <name val="宋体"/>
      <family val="0"/>
    </font>
    <font>
      <sz val="11"/>
      <color indexed="52"/>
      <name val="宋体"/>
      <family val="0"/>
    </font>
    <font>
      <b/>
      <sz val="11"/>
      <color indexed="63"/>
      <name val="宋体"/>
      <family val="0"/>
    </font>
    <font>
      <i/>
      <sz val="11"/>
      <color indexed="23"/>
      <name val="宋体"/>
      <family val="0"/>
    </font>
    <font>
      <sz val="11"/>
      <color indexed="17"/>
      <name val="宋体"/>
      <family val="0"/>
    </font>
    <font>
      <b/>
      <sz val="11"/>
      <color indexed="52"/>
      <name val="宋体"/>
      <family val="0"/>
    </font>
    <font>
      <sz val="11"/>
      <color indexed="20"/>
      <name val="宋体"/>
      <family val="0"/>
    </font>
    <font>
      <u val="single"/>
      <sz val="12"/>
      <color indexed="30"/>
      <name val="宋体"/>
      <family val="0"/>
    </font>
    <font>
      <b/>
      <i/>
      <sz val="16"/>
      <name val="Helv"/>
      <family val="2"/>
    </font>
    <font>
      <b/>
      <sz val="13"/>
      <color indexed="56"/>
      <name val="宋体"/>
      <family val="0"/>
    </font>
    <font>
      <sz val="10"/>
      <name val="Geneva"/>
      <family val="2"/>
    </font>
    <font>
      <sz val="11"/>
      <name val="ＭＳ Ｐゴシック"/>
      <family val="2"/>
    </font>
    <font>
      <u val="single"/>
      <sz val="12"/>
      <color indexed="20"/>
      <name val="宋体"/>
      <family val="0"/>
    </font>
    <font>
      <b/>
      <sz val="11"/>
      <color indexed="9"/>
      <name val="宋体"/>
      <family val="0"/>
    </font>
    <font>
      <sz val="10"/>
      <name val="Helv"/>
      <family val="2"/>
    </font>
    <font>
      <sz val="10"/>
      <name val="Arial"/>
      <family val="2"/>
    </font>
    <font>
      <sz val="11"/>
      <color indexed="60"/>
      <name val="宋体"/>
      <family val="0"/>
    </font>
    <font>
      <sz val="11"/>
      <color indexed="62"/>
      <name val="宋体"/>
      <family val="0"/>
    </font>
    <font>
      <b/>
      <sz val="11"/>
      <color indexed="8"/>
      <name val="宋体"/>
      <family val="0"/>
    </font>
    <font>
      <sz val="12"/>
      <name val="Times New Roman"/>
      <family val="1"/>
    </font>
    <font>
      <b/>
      <sz val="10"/>
      <name val="MS Sans Serif"/>
      <family val="2"/>
    </font>
    <font>
      <b/>
      <sz val="12"/>
      <name val="Arial"/>
      <family val="2"/>
    </font>
    <font>
      <sz val="10"/>
      <color indexed="8"/>
      <name val="Arial"/>
      <family val="2"/>
    </font>
    <font>
      <sz val="8"/>
      <name val="Arial"/>
      <family val="2"/>
    </font>
    <font>
      <sz val="7"/>
      <name val="Small Fonts"/>
      <family val="2"/>
    </font>
    <font>
      <sz val="10"/>
      <name val="Times New Roman"/>
      <family val="1"/>
    </font>
    <font>
      <sz val="11"/>
      <color indexed="10"/>
      <name val="宋体"/>
      <family val="0"/>
    </font>
    <font>
      <sz val="12"/>
      <name val="바탕체"/>
      <family val="3"/>
    </font>
    <font>
      <sz val="12"/>
      <name val="Courier"/>
      <family val="3"/>
    </font>
    <font>
      <b/>
      <sz val="24"/>
      <name val="宋体"/>
      <family val="0"/>
    </font>
    <font>
      <sz val="12"/>
      <color indexed="8"/>
      <name val="Times New Roman"/>
      <family val="1"/>
    </font>
    <font>
      <sz val="9"/>
      <name val="宋体"/>
      <family val="0"/>
    </font>
    <font>
      <sz val="11"/>
      <color theme="1"/>
      <name val="Calibri"/>
      <family val="0"/>
    </font>
    <font>
      <sz val="11"/>
      <color theme="0"/>
      <name val="Calibri"/>
      <family val="0"/>
    </font>
    <font>
      <b/>
      <sz val="13"/>
      <color indexed="56"/>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000000"/>
      <name val="Times New Roman"/>
      <family val="1"/>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rgb="FF00B0F0"/>
        <bgColor indexed="64"/>
      </patternFill>
    </fill>
    <fill>
      <patternFill patternType="solid">
        <fgColor theme="9" tint="0.5999900102615356"/>
        <bgColor indexed="64"/>
      </patternFill>
    </fill>
  </fills>
  <borders count="38">
    <border>
      <left/>
      <right/>
      <top/>
      <bottom/>
      <diagonal/>
    </border>
    <border>
      <left/>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color indexed="9"/>
      </left>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style="thin">
        <color indexed="9"/>
      </left>
      <right>
        <color indexed="63"/>
      </right>
      <top>
        <color indexed="63"/>
      </top>
      <bottom style="thin"/>
    </border>
    <border>
      <left>
        <color indexed="63"/>
      </left>
      <right>
        <color indexed="63"/>
      </right>
      <top>
        <color indexed="63"/>
      </top>
      <bottom style="thin"/>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63"/>
      </left>
      <right>
        <color indexed="63"/>
      </right>
      <top style="thin"/>
      <bottom>
        <color indexed="63"/>
      </bottom>
    </border>
    <border>
      <left style="thin">
        <color indexed="9"/>
      </left>
      <right style="thin"/>
      <top style="thin"/>
      <bottom>
        <color indexed="63"/>
      </bottom>
    </border>
    <border>
      <left style="thin">
        <color indexed="9"/>
      </left>
      <right style="thin"/>
      <top>
        <color indexed="63"/>
      </top>
      <bottom style="thin"/>
    </border>
  </borders>
  <cellStyleXfs count="334">
    <xf numFmtId="0" fontId="0" fillId="0" borderId="0">
      <alignment/>
      <protection/>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0" borderId="0">
      <alignment/>
      <protection/>
    </xf>
    <xf numFmtId="0" fontId="35" fillId="0" borderId="0">
      <alignment/>
      <protection/>
    </xf>
    <xf numFmtId="0" fontId="39"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57"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7"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57"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7"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57"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7"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7"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8"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58" fillId="17"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58"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58"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58" fillId="19"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58"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177" fontId="47" fillId="0" borderId="0" applyFill="0" applyBorder="0" applyAlignment="0">
      <protection/>
    </xf>
    <xf numFmtId="0" fontId="45" fillId="0" borderId="0" applyNumberFormat="0" applyFill="0" applyBorder="0" applyAlignment="0" applyProtection="0"/>
    <xf numFmtId="38" fontId="48" fillId="22" borderId="0" applyNumberFormat="0" applyBorder="0" applyAlignment="0" applyProtection="0"/>
    <xf numFmtId="0" fontId="46" fillId="0" borderId="1" applyNumberFormat="0" applyAlignment="0" applyProtection="0"/>
    <xf numFmtId="0" fontId="46" fillId="0" borderId="2">
      <alignment horizontal="left" vertical="center"/>
      <protection/>
    </xf>
    <xf numFmtId="10" fontId="48" fillId="23" borderId="3" applyNumberFormat="0" applyBorder="0" applyAlignment="0" applyProtection="0"/>
    <xf numFmtId="37" fontId="49" fillId="0" borderId="0">
      <alignment/>
      <protection/>
    </xf>
    <xf numFmtId="0" fontId="33" fillId="0" borderId="0">
      <alignment/>
      <protection/>
    </xf>
    <xf numFmtId="37" fontId="40" fillId="0" borderId="0">
      <alignment/>
      <protection/>
    </xf>
    <xf numFmtId="10" fontId="40" fillId="0" borderId="0" applyFont="0" applyFill="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59" fillId="0" borderId="5"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7" fillId="0" borderId="3">
      <alignment horizontal="distributed" vertical="center" wrapText="1"/>
      <protection/>
    </xf>
    <xf numFmtId="0" fontId="7" fillId="0" borderId="3">
      <alignment horizontal="distributed" vertical="center" wrapText="1"/>
      <protection/>
    </xf>
    <xf numFmtId="0" fontId="60" fillId="24"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35" fillId="0" borderId="0">
      <alignment/>
      <protection/>
    </xf>
    <xf numFmtId="0" fontId="57" fillId="0" borderId="0">
      <alignment vertical="center"/>
      <protection/>
    </xf>
    <xf numFmtId="0" fontId="0" fillId="0" borderId="0">
      <alignment vertical="center"/>
      <protection/>
    </xf>
    <xf numFmtId="0" fontId="0"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32" fillId="0" borderId="0" applyNumberFormat="0" applyFill="0" applyBorder="0" applyAlignment="0" applyProtection="0"/>
    <xf numFmtId="0" fontId="0" fillId="0" borderId="0" applyNumberFormat="0" applyFill="0" applyBorder="0" applyAlignment="0" applyProtection="0"/>
    <xf numFmtId="0" fontId="61" fillId="25"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2"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22" borderId="9" applyNumberFormat="0" applyAlignment="0" applyProtection="0"/>
    <xf numFmtId="0" fontId="30" fillId="22" borderId="10" applyNumberFormat="0" applyAlignment="0" applyProtection="0"/>
    <xf numFmtId="0" fontId="30" fillId="22" borderId="10" applyNumberFormat="0" applyAlignment="0" applyProtection="0"/>
    <xf numFmtId="0" fontId="30" fillId="22" borderId="10" applyNumberFormat="0" applyAlignment="0" applyProtection="0"/>
    <xf numFmtId="0" fontId="30" fillId="22" borderId="10" applyNumberFormat="0" applyAlignment="0" applyProtection="0"/>
    <xf numFmtId="0" fontId="30" fillId="22" borderId="10" applyNumberFormat="0" applyAlignment="0" applyProtection="0"/>
    <xf numFmtId="0" fontId="30" fillId="22" borderId="10" applyNumberFormat="0" applyAlignment="0" applyProtection="0"/>
    <xf numFmtId="0" fontId="30" fillId="22" borderId="10" applyNumberFormat="0" applyAlignment="0" applyProtection="0"/>
    <xf numFmtId="0" fontId="30" fillId="22" borderId="10" applyNumberFormat="0" applyAlignment="0" applyProtection="0"/>
    <xf numFmtId="0" fontId="64" fillId="26" borderId="11" applyNumberFormat="0" applyAlignment="0" applyProtection="0"/>
    <xf numFmtId="0" fontId="38" fillId="27" borderId="12" applyNumberFormat="0" applyAlignment="0" applyProtection="0"/>
    <xf numFmtId="0" fontId="38" fillId="27" borderId="12" applyNumberFormat="0" applyAlignment="0" applyProtection="0"/>
    <xf numFmtId="0" fontId="38" fillId="27" borderId="12" applyNumberFormat="0" applyAlignment="0" applyProtection="0"/>
    <xf numFmtId="0" fontId="38" fillId="27" borderId="12" applyNumberFormat="0" applyAlignment="0" applyProtection="0"/>
    <xf numFmtId="0" fontId="38" fillId="27" borderId="12" applyNumberFormat="0" applyAlignment="0" applyProtection="0"/>
    <xf numFmtId="0" fontId="38" fillId="27" borderId="12" applyNumberFormat="0" applyAlignment="0" applyProtection="0"/>
    <xf numFmtId="0" fontId="38" fillId="27" borderId="12" applyNumberFormat="0" applyAlignment="0" applyProtection="0"/>
    <xf numFmtId="0" fontId="38" fillId="27" borderId="12" applyNumberFormat="0" applyAlignment="0" applyProtection="0"/>
    <xf numFmtId="0" fontId="6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6"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7" fillId="0" borderId="13"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178" fontId="44" fillId="0" borderId="0" applyFont="0" applyFill="0" applyBorder="0" applyAlignment="0" applyProtection="0"/>
    <xf numFmtId="179" fontId="44" fillId="0" borderId="0" applyFont="0" applyFill="0" applyBorder="0" applyAlignment="0" applyProtection="0"/>
    <xf numFmtId="180" fontId="44" fillId="0" borderId="0" applyFont="0" applyFill="0" applyBorder="0" applyAlignment="0" applyProtection="0"/>
    <xf numFmtId="181" fontId="44" fillId="0" borderId="0" applyFont="0" applyFill="0" applyBorder="0" applyAlignment="0" applyProtection="0"/>
    <xf numFmtId="0" fontId="50" fillId="0" borderId="0">
      <alignment/>
      <protection/>
    </xf>
    <xf numFmtId="41" fontId="50" fillId="0" borderId="0" applyFont="0" applyFill="0" applyBorder="0" applyAlignment="0" applyProtection="0"/>
    <xf numFmtId="43" fontId="5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4" fillId="0" borderId="0">
      <alignment/>
      <protection/>
    </xf>
    <xf numFmtId="0" fontId="58"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58" fillId="29"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58" fillId="31"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58"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58" fillId="33"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58" fillId="34"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68" fillId="36"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69" fillId="22" borderId="15" applyNumberFormat="0" applyAlignment="0" applyProtection="0"/>
    <xf numFmtId="0" fontId="27" fillId="22" borderId="16" applyNumberFormat="0" applyAlignment="0" applyProtection="0"/>
    <xf numFmtId="0" fontId="27" fillId="22" borderId="16" applyNumberFormat="0" applyAlignment="0" applyProtection="0"/>
    <xf numFmtId="0" fontId="27" fillId="22" borderId="16" applyNumberFormat="0" applyAlignment="0" applyProtection="0"/>
    <xf numFmtId="0" fontId="27" fillId="22" borderId="16" applyNumberFormat="0" applyAlignment="0" applyProtection="0"/>
    <xf numFmtId="0" fontId="27" fillId="22" borderId="16" applyNumberFormat="0" applyAlignment="0" applyProtection="0"/>
    <xf numFmtId="0" fontId="27" fillId="22" borderId="16" applyNumberFormat="0" applyAlignment="0" applyProtection="0"/>
    <xf numFmtId="0" fontId="27" fillId="22" borderId="16" applyNumberFormat="0" applyAlignment="0" applyProtection="0"/>
    <xf numFmtId="0" fontId="27" fillId="22" borderId="16" applyNumberFormat="0" applyAlignment="0" applyProtection="0"/>
    <xf numFmtId="0" fontId="70" fillId="38" borderId="9"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0" fontId="42" fillId="9" borderId="10" applyNumberFormat="0" applyAlignment="0" applyProtection="0"/>
    <xf numFmtId="1" fontId="7" fillId="0" borderId="3">
      <alignment vertical="center"/>
      <protection locked="0"/>
    </xf>
    <xf numFmtId="1" fontId="7" fillId="0" borderId="3">
      <alignment vertical="center"/>
      <protection locked="0"/>
    </xf>
    <xf numFmtId="0" fontId="53" fillId="0" borderId="0">
      <alignment/>
      <protection/>
    </xf>
    <xf numFmtId="176" fontId="7" fillId="0" borderId="3">
      <alignment vertical="center"/>
      <protection locked="0"/>
    </xf>
    <xf numFmtId="176" fontId="7" fillId="0" borderId="3">
      <alignment vertical="center"/>
      <protection locked="0"/>
    </xf>
    <xf numFmtId="0" fontId="39" fillId="0" borderId="0">
      <alignment/>
      <protection/>
    </xf>
    <xf numFmtId="0" fontId="37" fillId="0" borderId="0" applyNumberFormat="0" applyFill="0" applyBorder="0" applyAlignment="0" applyProtection="0"/>
    <xf numFmtId="0" fontId="0" fillId="39" borderId="17" applyNumberFormat="0" applyFont="0" applyAlignment="0" applyProtection="0"/>
    <xf numFmtId="0" fontId="0" fillId="40" borderId="18" applyNumberFormat="0" applyFont="0" applyAlignment="0" applyProtection="0"/>
    <xf numFmtId="0" fontId="35" fillId="40" borderId="18" applyNumberFormat="0" applyFont="0" applyAlignment="0" applyProtection="0"/>
    <xf numFmtId="0" fontId="1" fillId="40" borderId="18" applyNumberFormat="0" applyFont="0" applyAlignment="0" applyProtection="0"/>
    <xf numFmtId="0" fontId="1" fillId="40" borderId="18" applyNumberFormat="0" applyFont="0" applyAlignment="0" applyProtection="0"/>
    <xf numFmtId="0" fontId="0" fillId="40" borderId="18" applyNumberFormat="0" applyFont="0" applyAlignment="0" applyProtection="0"/>
    <xf numFmtId="38" fontId="36" fillId="0" borderId="0" applyFont="0" applyFill="0" applyBorder="0" applyAlignment="0" applyProtection="0"/>
    <xf numFmtId="4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52" fillId="0" borderId="0">
      <alignment/>
      <protection/>
    </xf>
  </cellStyleXfs>
  <cellXfs count="129">
    <xf numFmtId="0" fontId="0" fillId="0" borderId="0" xfId="0" applyAlignment="1">
      <alignment/>
    </xf>
    <xf numFmtId="0" fontId="2" fillId="0" borderId="0" xfId="0" applyFont="1" applyFill="1" applyAlignment="1">
      <alignment/>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0" fillId="0" borderId="22" xfId="0" applyFont="1" applyFill="1" applyBorder="1" applyAlignment="1">
      <alignment horizontal="right" vertical="center" wrapText="1"/>
    </xf>
    <xf numFmtId="182" fontId="0" fillId="0" borderId="22" xfId="0" applyNumberFormat="1" applyFont="1" applyFill="1" applyBorder="1" applyAlignment="1">
      <alignment horizontal="right" vertical="center" wrapText="1"/>
    </xf>
    <xf numFmtId="182" fontId="2" fillId="0" borderId="23" xfId="0" applyNumberFormat="1" applyFont="1" applyFill="1" applyBorder="1" applyAlignment="1">
      <alignment horizontal="center" vertical="center" wrapText="1"/>
    </xf>
    <xf numFmtId="183" fontId="2" fillId="0" borderId="22" xfId="0" applyNumberFormat="1" applyFont="1" applyFill="1" applyBorder="1" applyAlignment="1">
      <alignment horizontal="right" vertical="center" wrapText="1"/>
    </xf>
    <xf numFmtId="182" fontId="2" fillId="0" borderId="22" xfId="0" applyNumberFormat="1" applyFont="1" applyFill="1" applyBorder="1" applyAlignment="1">
      <alignment horizontal="right" vertical="center" wrapText="1"/>
    </xf>
    <xf numFmtId="184" fontId="5" fillId="0" borderId="24" xfId="21" applyNumberFormat="1" applyFont="1" applyBorder="1" applyAlignment="1">
      <alignment horizontal="center" vertical="center"/>
      <protection/>
    </xf>
    <xf numFmtId="184" fontId="2" fillId="0" borderId="22" xfId="0" applyNumberFormat="1" applyFont="1" applyFill="1" applyBorder="1" applyAlignment="1">
      <alignment horizontal="right" vertical="center" wrapText="1"/>
    </xf>
    <xf numFmtId="182" fontId="2" fillId="0" borderId="22" xfId="0" applyNumberFormat="1" applyFont="1" applyFill="1" applyBorder="1" applyAlignment="1">
      <alignment horizontal="center" vertical="center" wrapText="1"/>
    </xf>
    <xf numFmtId="182" fontId="2" fillId="0" borderId="24"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5" xfId="0" applyFont="1" applyFill="1" applyBorder="1" applyAlignment="1">
      <alignment horizontal="center" vertical="center" wrapText="1"/>
    </xf>
    <xf numFmtId="184" fontId="2" fillId="0" borderId="26" xfId="0" applyNumberFormat="1" applyFont="1" applyFill="1" applyBorder="1" applyAlignment="1">
      <alignment horizontal="right" vertical="center" wrapText="1"/>
    </xf>
    <xf numFmtId="182" fontId="2" fillId="0" borderId="26" xfId="0" applyNumberFormat="1" applyFont="1" applyFill="1" applyBorder="1" applyAlignment="1">
      <alignment horizontal="right" vertical="center" wrapText="1"/>
    </xf>
    <xf numFmtId="182" fontId="2" fillId="0" borderId="26" xfId="0" applyNumberFormat="1" applyFont="1" applyFill="1" applyBorder="1" applyAlignment="1">
      <alignment horizontal="center" vertical="center" wrapText="1"/>
    </xf>
    <xf numFmtId="182" fontId="2" fillId="0" borderId="27" xfId="0" applyNumberFormat="1" applyFont="1" applyFill="1" applyBorder="1" applyAlignment="1">
      <alignment horizontal="center" vertical="center" wrapText="1"/>
    </xf>
    <xf numFmtId="0" fontId="2" fillId="0" borderId="0" xfId="0" applyFont="1" applyFill="1" applyAlignment="1">
      <alignment horizontal="left"/>
    </xf>
    <xf numFmtId="0" fontId="2" fillId="0" borderId="0" xfId="0" applyFont="1" applyFill="1" applyAlignment="1">
      <alignment horizontal="right" vertical="center"/>
    </xf>
    <xf numFmtId="182" fontId="2" fillId="0" borderId="0" xfId="0" applyNumberFormat="1" applyFont="1" applyFill="1" applyAlignment="1">
      <alignment/>
    </xf>
    <xf numFmtId="1" fontId="2" fillId="0" borderId="0" xfId="0" applyNumberFormat="1" applyFont="1" applyFill="1" applyAlignment="1">
      <alignment horizontal="right" vertical="center"/>
    </xf>
    <xf numFmtId="184" fontId="2" fillId="0" borderId="0" xfId="0" applyNumberFormat="1" applyFont="1" applyFill="1" applyBorder="1" applyAlignment="1">
      <alignment horizontal="right" vertical="center" wrapText="1"/>
    </xf>
    <xf numFmtId="0" fontId="71" fillId="9" borderId="3"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2" xfId="0" applyFont="1" applyFill="1" applyBorder="1" applyAlignment="1">
      <alignment horizontal="right" vertical="center" wrapText="1"/>
    </xf>
    <xf numFmtId="0" fontId="2" fillId="0" borderId="0" xfId="0" applyFont="1" applyFill="1" applyAlignment="1">
      <alignment wrapText="1"/>
    </xf>
    <xf numFmtId="0" fontId="2" fillId="0" borderId="28" xfId="0" applyFont="1" applyFill="1" applyBorder="1" applyAlignment="1">
      <alignment vertical="center" wrapText="1"/>
    </xf>
    <xf numFmtId="0" fontId="2" fillId="0" borderId="0" xfId="0" applyFont="1" applyFill="1" applyBorder="1" applyAlignment="1">
      <alignment vertical="center" wrapText="1"/>
    </xf>
    <xf numFmtId="1" fontId="0" fillId="0" borderId="22" xfId="0" applyNumberFormat="1" applyFont="1" applyFill="1" applyBorder="1" applyAlignment="1">
      <alignment horizontal="right" vertical="center" wrapText="1"/>
    </xf>
    <xf numFmtId="1" fontId="2" fillId="0" borderId="22" xfId="0" applyNumberFormat="1" applyFont="1" applyFill="1" applyBorder="1" applyAlignment="1">
      <alignment horizontal="right" vertical="center" wrapText="1"/>
    </xf>
    <xf numFmtId="0" fontId="2" fillId="0" borderId="25" xfId="0" applyFont="1" applyFill="1" applyBorder="1" applyAlignment="1">
      <alignment horizontal="center" vertical="center"/>
    </xf>
    <xf numFmtId="1" fontId="0" fillId="0" borderId="26" xfId="0" applyNumberFormat="1" applyFont="1" applyFill="1" applyBorder="1" applyAlignment="1">
      <alignment horizontal="right" vertical="center" wrapText="1"/>
    </xf>
    <xf numFmtId="182" fontId="0" fillId="0" borderId="26" xfId="0" applyNumberFormat="1" applyFont="1" applyFill="1" applyBorder="1" applyAlignment="1">
      <alignment horizontal="right" vertical="center" wrapText="1"/>
    </xf>
    <xf numFmtId="184" fontId="5" fillId="0" borderId="26" xfId="21" applyNumberFormat="1" applyFont="1" applyBorder="1" applyAlignment="1">
      <alignment horizontal="center" vertical="center"/>
      <protection/>
    </xf>
    <xf numFmtId="1" fontId="2" fillId="0" borderId="26" xfId="0" applyNumberFormat="1" applyFont="1" applyFill="1" applyBorder="1" applyAlignment="1">
      <alignment horizontal="right" vertical="center" wrapText="1"/>
    </xf>
    <xf numFmtId="184" fontId="5" fillId="0" borderId="27" xfId="21" applyNumberFormat="1" applyFont="1" applyBorder="1" applyAlignment="1">
      <alignment horizontal="center" vertical="center"/>
      <protection/>
    </xf>
    <xf numFmtId="0" fontId="0" fillId="9" borderId="0" xfId="0" applyFont="1" applyFill="1" applyBorder="1" applyAlignment="1">
      <alignment horizontal="left"/>
    </xf>
    <xf numFmtId="0" fontId="71" fillId="0" borderId="3" xfId="0" applyFont="1" applyFill="1" applyBorder="1" applyAlignment="1">
      <alignment horizontal="center" vertical="center"/>
    </xf>
    <xf numFmtId="185" fontId="2" fillId="0" borderId="22" xfId="0" applyNumberFormat="1" applyFont="1" applyFill="1" applyBorder="1" applyAlignment="1">
      <alignment horizontal="center" vertical="center" wrapText="1"/>
    </xf>
    <xf numFmtId="0" fontId="2" fillId="0" borderId="0" xfId="0" applyFont="1" applyFill="1" applyBorder="1" applyAlignment="1">
      <alignment/>
    </xf>
    <xf numFmtId="186" fontId="2" fillId="0" borderId="22" xfId="0" applyNumberFormat="1" applyFont="1" applyFill="1" applyBorder="1" applyAlignment="1">
      <alignment horizontal="center" vertical="center" wrapText="1"/>
    </xf>
    <xf numFmtId="186" fontId="2" fillId="0" borderId="26" xfId="0" applyNumberFormat="1" applyFont="1" applyFill="1" applyBorder="1" applyAlignment="1">
      <alignment horizontal="center" vertical="center" wrapText="1"/>
    </xf>
    <xf numFmtId="0" fontId="1" fillId="41" borderId="0" xfId="0" applyFont="1" applyFill="1" applyBorder="1" applyAlignment="1">
      <alignment horizontal="left" vertical="center" wrapText="1"/>
    </xf>
    <xf numFmtId="0" fontId="2" fillId="0" borderId="0" xfId="0" applyFont="1" applyFill="1" applyAlignment="1">
      <alignment horizontal="center"/>
    </xf>
    <xf numFmtId="0" fontId="6" fillId="0" borderId="28" xfId="0" applyFont="1" applyFill="1" applyBorder="1" applyAlignment="1">
      <alignment vertical="center" wrapText="1"/>
    </xf>
    <xf numFmtId="0" fontId="2" fillId="0" borderId="0" xfId="0" applyFont="1" applyFill="1" applyBorder="1" applyAlignment="1">
      <alignment horizontal="center" wrapText="1"/>
    </xf>
    <xf numFmtId="0" fontId="2" fillId="0" borderId="29"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0" xfId="0" applyFont="1" applyFill="1" applyBorder="1" applyAlignment="1">
      <alignment horizontal="center" vertical="center"/>
    </xf>
    <xf numFmtId="183" fontId="2" fillId="0" borderId="30" xfId="0" applyNumberFormat="1" applyFont="1" applyFill="1" applyBorder="1" applyAlignment="1">
      <alignment horizontal="right" vertical="center" wrapText="1"/>
    </xf>
    <xf numFmtId="182" fontId="2" fillId="0" borderId="30" xfId="0" applyNumberFormat="1" applyFont="1" applyFill="1" applyBorder="1" applyAlignment="1">
      <alignment horizontal="right" vertical="center" wrapText="1"/>
    </xf>
    <xf numFmtId="182" fontId="2" fillId="0" borderId="30" xfId="0" applyNumberFormat="1" applyFont="1" applyFill="1" applyBorder="1" applyAlignment="1">
      <alignment horizontal="center" vertical="center" wrapText="1"/>
    </xf>
    <xf numFmtId="182" fontId="2" fillId="0" borderId="0" xfId="0" applyNumberFormat="1" applyFont="1" applyFill="1" applyBorder="1" applyAlignment="1">
      <alignment horizontal="right" vertical="center" wrapText="1"/>
    </xf>
    <xf numFmtId="184" fontId="5" fillId="0" borderId="22" xfId="21" applyNumberFormat="1" applyFont="1" applyBorder="1" applyAlignment="1">
      <alignment horizontal="center" vertical="center"/>
      <protection/>
    </xf>
    <xf numFmtId="184" fontId="2" fillId="0" borderId="0" xfId="0" applyNumberFormat="1" applyFont="1" applyFill="1" applyAlignment="1">
      <alignment/>
    </xf>
    <xf numFmtId="0" fontId="6" fillId="0" borderId="31" xfId="0" applyFont="1" applyFill="1" applyBorder="1" applyAlignment="1">
      <alignment vertical="center" wrapText="1"/>
    </xf>
    <xf numFmtId="0" fontId="2" fillId="0" borderId="32" xfId="0" applyFont="1" applyFill="1" applyBorder="1" applyAlignment="1">
      <alignment vertical="center" wrapText="1"/>
    </xf>
    <xf numFmtId="0" fontId="2" fillId="42" borderId="30" xfId="0" applyFont="1" applyFill="1" applyBorder="1" applyAlignment="1">
      <alignment horizontal="center" vertical="center"/>
    </xf>
    <xf numFmtId="182" fontId="2" fillId="0" borderId="23" xfId="0" applyNumberFormat="1" applyFont="1" applyFill="1" applyBorder="1" applyAlignment="1">
      <alignment horizontal="right" vertical="center" wrapText="1"/>
    </xf>
    <xf numFmtId="182" fontId="2" fillId="0" borderId="24" xfId="0" applyNumberFormat="1" applyFont="1" applyFill="1" applyBorder="1" applyAlignment="1">
      <alignment horizontal="right" vertical="center" wrapText="1"/>
    </xf>
    <xf numFmtId="0" fontId="2" fillId="0" borderId="32" xfId="0" applyFont="1" applyFill="1" applyBorder="1" applyAlignment="1">
      <alignment horizontal="center" vertical="center" wrapText="1"/>
    </xf>
    <xf numFmtId="183" fontId="2" fillId="0" borderId="0" xfId="0" applyNumberFormat="1" applyFont="1" applyFill="1" applyAlignment="1">
      <alignment/>
    </xf>
    <xf numFmtId="0" fontId="0" fillId="0" borderId="0" xfId="0" applyFont="1" applyFill="1" applyAlignment="1">
      <alignment wrapText="1"/>
    </xf>
    <xf numFmtId="0" fontId="0" fillId="0" borderId="0" xfId="0" applyFill="1" applyAlignment="1">
      <alignment/>
    </xf>
    <xf numFmtId="0" fontId="10" fillId="0" borderId="0" xfId="0" applyFont="1" applyFill="1" applyAlignment="1">
      <alignment horizontal="center" vertical="center" wrapText="1"/>
    </xf>
    <xf numFmtId="0" fontId="7" fillId="0" borderId="0" xfId="0" applyFont="1" applyFill="1" applyAlignment="1">
      <alignment vertical="distributed" wrapText="1"/>
    </xf>
    <xf numFmtId="0" fontId="11" fillId="0" borderId="0" xfId="0" applyFont="1" applyFill="1" applyAlignment="1">
      <alignment horizontal="justify" vertical="distributed" wrapText="1"/>
    </xf>
    <xf numFmtId="0" fontId="12" fillId="0" borderId="0" xfId="0" applyFont="1" applyFill="1" applyAlignment="1">
      <alignment wrapText="1"/>
    </xf>
    <xf numFmtId="0" fontId="11" fillId="0" borderId="0" xfId="0" applyFont="1" applyFill="1" applyAlignment="1">
      <alignment horizontal="left" vertical="distributed" wrapText="1"/>
    </xf>
    <xf numFmtId="0" fontId="8" fillId="0" borderId="0" xfId="0" applyFont="1" applyFill="1" applyAlignment="1">
      <alignment horizontal="justify" vertical="distributed" wrapText="1"/>
    </xf>
    <xf numFmtId="0" fontId="0" fillId="0" borderId="0" xfId="172" applyFont="1" applyFill="1" applyAlignment="1">
      <alignment wrapText="1"/>
      <protection/>
    </xf>
    <xf numFmtId="0" fontId="0" fillId="0" borderId="0" xfId="172" applyFill="1">
      <alignment/>
      <protection/>
    </xf>
    <xf numFmtId="0" fontId="10" fillId="0" borderId="0" xfId="172" applyFont="1" applyFill="1" applyAlignment="1">
      <alignment horizontal="center" vertical="center" wrapText="1"/>
      <protection/>
    </xf>
    <xf numFmtId="0" fontId="7" fillId="0" borderId="0" xfId="172" applyFont="1" applyFill="1" applyAlignment="1">
      <alignment vertical="distributed" wrapText="1"/>
      <protection/>
    </xf>
    <xf numFmtId="0" fontId="8" fillId="0" borderId="0" xfId="172" applyFont="1" applyFill="1" applyAlignment="1">
      <alignment horizontal="justify" vertical="distributed" wrapText="1"/>
      <protection/>
    </xf>
    <xf numFmtId="0" fontId="8" fillId="0" borderId="0" xfId="172" applyFont="1" applyFill="1" applyAlignment="1">
      <alignment vertical="distributed" wrapText="1"/>
      <protection/>
    </xf>
    <xf numFmtId="0" fontId="12" fillId="0" borderId="0" xfId="172" applyFont="1" applyFill="1" applyAlignment="1">
      <alignment wrapText="1"/>
      <protection/>
    </xf>
    <xf numFmtId="0" fontId="8" fillId="0" borderId="0" xfId="172" applyFont="1" applyFill="1" applyAlignment="1">
      <alignment vertical="center" wrapText="1"/>
      <protection/>
    </xf>
    <xf numFmtId="0" fontId="0" fillId="0" borderId="0" xfId="19" applyFont="1" applyFill="1">
      <alignment/>
      <protection/>
    </xf>
    <xf numFmtId="0" fontId="0" fillId="0" borderId="0" xfId="19" applyFont="1" applyFill="1" applyBorder="1">
      <alignment/>
      <protection/>
    </xf>
    <xf numFmtId="0" fontId="0" fillId="0" borderId="33" xfId="19" applyFont="1" applyFill="1" applyBorder="1">
      <alignment/>
      <protection/>
    </xf>
    <xf numFmtId="0" fontId="0" fillId="0" borderId="34" xfId="19" applyFont="1" applyFill="1" applyBorder="1">
      <alignment/>
      <protection/>
    </xf>
    <xf numFmtId="0" fontId="13" fillId="0" borderId="0" xfId="19" applyFont="1" applyFill="1" applyBorder="1" applyAlignment="1">
      <alignment horizontal="center"/>
      <protection/>
    </xf>
    <xf numFmtId="0" fontId="14" fillId="0" borderId="0" xfId="19" applyFont="1" applyFill="1" applyBorder="1" applyAlignment="1">
      <alignment horizontal="center"/>
      <protection/>
    </xf>
    <xf numFmtId="0" fontId="15" fillId="0" borderId="0" xfId="19" applyFont="1" applyFill="1" applyBorder="1" applyAlignment="1">
      <alignment horizontal="center"/>
      <protection/>
    </xf>
    <xf numFmtId="0" fontId="9" fillId="0" borderId="0" xfId="19" applyFont="1" applyFill="1" applyBorder="1" applyAlignment="1">
      <alignment horizontal="center"/>
      <protection/>
    </xf>
    <xf numFmtId="0" fontId="16" fillId="0" borderId="0" xfId="19" applyFont="1" applyFill="1" applyBorder="1" applyAlignment="1">
      <alignment horizontal="center"/>
      <protection/>
    </xf>
    <xf numFmtId="0" fontId="17" fillId="0" borderId="0" xfId="19" applyFont="1" applyFill="1" applyBorder="1" applyAlignment="1">
      <alignment horizontal="center"/>
      <protection/>
    </xf>
    <xf numFmtId="0" fontId="18" fillId="0" borderId="0" xfId="19" applyNumberFormat="1" applyFont="1" applyFill="1" applyBorder="1" applyAlignment="1">
      <alignment horizontal="center"/>
      <protection/>
    </xf>
    <xf numFmtId="0" fontId="17" fillId="0" borderId="0" xfId="19" applyNumberFormat="1" applyFont="1" applyFill="1" applyBorder="1" applyAlignment="1">
      <alignment horizontal="center"/>
      <protection/>
    </xf>
    <xf numFmtId="0" fontId="16" fillId="0" borderId="0" xfId="19" applyNumberFormat="1" applyFont="1" applyFill="1" applyBorder="1" applyAlignment="1">
      <alignment horizontal="center"/>
      <protection/>
    </xf>
    <xf numFmtId="0" fontId="19" fillId="0" borderId="0" xfId="19" applyFont="1" applyFill="1" applyBorder="1" applyAlignment="1">
      <alignment horizontal="center"/>
      <protection/>
    </xf>
    <xf numFmtId="31" fontId="20" fillId="0" borderId="0" xfId="19" applyNumberFormat="1" applyFont="1" applyFill="1" applyBorder="1" applyAlignment="1">
      <alignment horizontal="center"/>
      <protection/>
    </xf>
    <xf numFmtId="0" fontId="21" fillId="0" borderId="0" xfId="19" applyFont="1" applyFill="1" applyBorder="1" applyAlignment="1">
      <alignment horizontal="center"/>
      <protection/>
    </xf>
    <xf numFmtId="0" fontId="2" fillId="0" borderId="29"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5" xfId="0" applyFont="1" applyFill="1" applyBorder="1" applyAlignment="1">
      <alignment horizontal="left"/>
    </xf>
    <xf numFmtId="0" fontId="3" fillId="0" borderId="0" xfId="0" applyFont="1" applyFill="1" applyAlignment="1">
      <alignment horizontal="center" vertical="center" wrapText="1"/>
    </xf>
    <xf numFmtId="0" fontId="2" fillId="0" borderId="32" xfId="0" applyFont="1" applyFill="1" applyBorder="1" applyAlignment="1">
      <alignment horizontal="center" wrapText="1"/>
    </xf>
    <xf numFmtId="0" fontId="2" fillId="0" borderId="2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0" xfId="0" applyFont="1" applyFill="1" applyBorder="1" applyAlignment="1">
      <alignment horizontal="left"/>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0" xfId="0" applyFont="1" applyFill="1" applyBorder="1" applyAlignment="1">
      <alignment horizontal="center" wrapText="1"/>
    </xf>
    <xf numFmtId="0" fontId="2" fillId="0" borderId="3" xfId="0" applyFont="1" applyFill="1" applyBorder="1" applyAlignment="1">
      <alignment horizontal="center" vertical="center" wrapText="1"/>
    </xf>
    <xf numFmtId="0" fontId="1" fillId="41" borderId="0" xfId="0" applyFont="1" applyFill="1" applyBorder="1" applyAlignment="1">
      <alignment horizontal="left" vertical="center" wrapText="1"/>
    </xf>
    <xf numFmtId="0" fontId="2" fillId="0" borderId="19"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0" fillId="9" borderId="0" xfId="0" applyFont="1" applyFill="1" applyBorder="1" applyAlignment="1">
      <alignment horizontal="left"/>
    </xf>
    <xf numFmtId="0" fontId="0" fillId="0" borderId="3"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2" fillId="0" borderId="35" xfId="0" applyFont="1" applyFill="1" applyBorder="1" applyAlignment="1">
      <alignment horizontal="left" wrapText="1"/>
    </xf>
    <xf numFmtId="0" fontId="4"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 fillId="0" borderId="0" xfId="0" applyFont="1" applyFill="1" applyAlignment="1">
      <alignment horizontal="left"/>
    </xf>
    <xf numFmtId="0" fontId="14" fillId="0" borderId="0" xfId="19" applyFont="1" applyFill="1" applyBorder="1" applyAlignment="1">
      <alignment horizontal="center"/>
      <protection/>
    </xf>
  </cellXfs>
  <cellStyles count="320">
    <cellStyle name="Normal" xfId="0"/>
    <cellStyle name=" 1" xfId="15"/>
    <cellStyle name="_ET_STYLE_NoName_00_" xfId="16"/>
    <cellStyle name="_Sheet1" xfId="17"/>
    <cellStyle name="_湖南月报-2009年3月" xfId="18"/>
    <cellStyle name="0,0&#13;&#10;NA&#13;&#10;" xfId="19"/>
    <cellStyle name="0,0&#13;&#10;NA&#13;&#10; 2" xfId="20"/>
    <cellStyle name="0,0&#13;&#10;NA&#13;&#10; 4 2" xfId="21"/>
    <cellStyle name="20% - 强调文字颜色 1" xfId="22"/>
    <cellStyle name="20% - 强调文字颜色 1 2" xfId="23"/>
    <cellStyle name="20% - 强调文字颜色 1 2 2" xfId="24"/>
    <cellStyle name="20% - 强调文字颜色 1 3" xfId="25"/>
    <cellStyle name="20% - 强调文字颜色 1 3 2" xfId="26"/>
    <cellStyle name="20% - 强调文字颜色 2" xfId="27"/>
    <cellStyle name="20% - 强调文字颜色 2 2" xfId="28"/>
    <cellStyle name="20% - 强调文字颜色 2 2 2" xfId="29"/>
    <cellStyle name="20% - 强调文字颜色 2 3" xfId="30"/>
    <cellStyle name="20% - 强调文字颜色 2 3 2" xfId="31"/>
    <cellStyle name="20% - 强调文字颜色 3" xfId="32"/>
    <cellStyle name="20% - 强调文字颜色 3 2" xfId="33"/>
    <cellStyle name="20% - 强调文字颜色 3 2 2" xfId="34"/>
    <cellStyle name="20% - 强调文字颜色 3 3" xfId="35"/>
    <cellStyle name="20% - 强调文字颜色 3 3 2" xfId="36"/>
    <cellStyle name="20% - 强调文字颜色 4" xfId="37"/>
    <cellStyle name="20% - 强调文字颜色 4 2" xfId="38"/>
    <cellStyle name="20% - 强调文字颜色 4 2 2" xfId="39"/>
    <cellStyle name="20% - 强调文字颜色 4 3" xfId="40"/>
    <cellStyle name="20% - 强调文字颜色 4 3 2" xfId="41"/>
    <cellStyle name="20% - 强调文字颜色 5" xfId="42"/>
    <cellStyle name="20% - 强调文字颜色 5 2" xfId="43"/>
    <cellStyle name="20% - 强调文字颜色 5 2 2" xfId="44"/>
    <cellStyle name="20% - 强调文字颜色 5 3" xfId="45"/>
    <cellStyle name="20% - 强调文字颜色 5 3 2" xfId="46"/>
    <cellStyle name="20% - 强调文字颜色 6" xfId="47"/>
    <cellStyle name="20% - 强调文字颜色 6 2" xfId="48"/>
    <cellStyle name="20% - 强调文字颜色 6 2 2" xfId="49"/>
    <cellStyle name="20% - 强调文字颜色 6 3" xfId="50"/>
    <cellStyle name="20% - 强调文字颜色 6 3 2" xfId="51"/>
    <cellStyle name="40% - 强调文字颜色 1" xfId="52"/>
    <cellStyle name="40% - 强调文字颜色 1 2" xfId="53"/>
    <cellStyle name="40% - 强调文字颜色 1 2 2" xfId="54"/>
    <cellStyle name="40% - 强调文字颜色 1 3" xfId="55"/>
    <cellStyle name="40% - 强调文字颜色 1 3 2" xfId="56"/>
    <cellStyle name="40% - 强调文字颜色 2" xfId="57"/>
    <cellStyle name="40% - 强调文字颜色 2 2" xfId="58"/>
    <cellStyle name="40% - 强调文字颜色 2 2 2" xfId="59"/>
    <cellStyle name="40% - 强调文字颜色 2 3" xfId="60"/>
    <cellStyle name="40% - 强调文字颜色 2 3 2" xfId="61"/>
    <cellStyle name="40% - 强调文字颜色 3" xfId="62"/>
    <cellStyle name="40% - 强调文字颜色 3 2" xfId="63"/>
    <cellStyle name="40% - 强调文字颜色 3 2 2" xfId="64"/>
    <cellStyle name="40% - 强调文字颜色 3 3" xfId="65"/>
    <cellStyle name="40% - 强调文字颜色 3 3 2" xfId="66"/>
    <cellStyle name="40% - 强调文字颜色 4" xfId="67"/>
    <cellStyle name="40% - 强调文字颜色 4 2" xfId="68"/>
    <cellStyle name="40% - 强调文字颜色 4 2 2" xfId="69"/>
    <cellStyle name="40% - 强调文字颜色 4 3" xfId="70"/>
    <cellStyle name="40% - 强调文字颜色 4 3 2" xfId="71"/>
    <cellStyle name="40% - 强调文字颜色 5" xfId="72"/>
    <cellStyle name="40% - 强调文字颜色 5 2" xfId="73"/>
    <cellStyle name="40% - 强调文字颜色 5 2 2" xfId="74"/>
    <cellStyle name="40% - 强调文字颜色 5 3" xfId="75"/>
    <cellStyle name="40% - 强调文字颜色 5 3 2" xfId="76"/>
    <cellStyle name="40% - 强调文字颜色 6" xfId="77"/>
    <cellStyle name="40% - 强调文字颜色 6 2" xfId="78"/>
    <cellStyle name="40% - 强调文字颜色 6 2 2" xfId="79"/>
    <cellStyle name="40% - 强调文字颜色 6 3" xfId="80"/>
    <cellStyle name="40% - 强调文字颜色 6 3 2" xfId="81"/>
    <cellStyle name="60% - 强调文字颜色 1" xfId="82"/>
    <cellStyle name="60% - 强调文字颜色 1 2" xfId="83"/>
    <cellStyle name="60% - 强调文字颜色 1 2 2" xfId="84"/>
    <cellStyle name="60% - 强调文字颜色 1 3" xfId="85"/>
    <cellStyle name="60% - 强调文字颜色 1 3 2" xfId="86"/>
    <cellStyle name="60% - 强调文字颜色 2" xfId="87"/>
    <cellStyle name="60% - 强调文字颜色 2 2" xfId="88"/>
    <cellStyle name="60% - 强调文字颜色 2 2 2" xfId="89"/>
    <cellStyle name="60% - 强调文字颜色 2 3" xfId="90"/>
    <cellStyle name="60% - 强调文字颜色 2 3 2" xfId="91"/>
    <cellStyle name="60% - 强调文字颜色 3" xfId="92"/>
    <cellStyle name="60% - 强调文字颜色 3 2" xfId="93"/>
    <cellStyle name="60% - 强调文字颜色 3 2 2" xfId="94"/>
    <cellStyle name="60% - 强调文字颜色 3 3" xfId="95"/>
    <cellStyle name="60% - 强调文字颜色 3 3 2" xfId="96"/>
    <cellStyle name="60% - 强调文字颜色 4" xfId="97"/>
    <cellStyle name="60% - 强调文字颜色 4 2" xfId="98"/>
    <cellStyle name="60% - 强调文字颜色 4 2 2" xfId="99"/>
    <cellStyle name="60% - 强调文字颜色 4 3" xfId="100"/>
    <cellStyle name="60% - 强调文字颜色 4 3 2" xfId="101"/>
    <cellStyle name="60% - 强调文字颜色 5" xfId="102"/>
    <cellStyle name="60% - 强调文字颜色 5 2" xfId="103"/>
    <cellStyle name="60% - 强调文字颜色 5 2 2" xfId="104"/>
    <cellStyle name="60% - 强调文字颜色 5 3" xfId="105"/>
    <cellStyle name="60% - 强调文字颜色 5 3 2" xfId="106"/>
    <cellStyle name="60% - 强调文字颜色 6" xfId="107"/>
    <cellStyle name="60% - 强调文字颜色 6 2" xfId="108"/>
    <cellStyle name="60% - 强调文字颜色 6 2 2" xfId="109"/>
    <cellStyle name="60% - 强调文字颜色 6 3" xfId="110"/>
    <cellStyle name="60% - 强调文字颜色 6 3 2" xfId="111"/>
    <cellStyle name="Calc Currency (0)" xfId="112"/>
    <cellStyle name="ColLevel_0" xfId="113"/>
    <cellStyle name="Grey" xfId="114"/>
    <cellStyle name="Header1" xfId="115"/>
    <cellStyle name="Header2" xfId="116"/>
    <cellStyle name="Input [yellow]" xfId="117"/>
    <cellStyle name="no dec" xfId="118"/>
    <cellStyle name="Normal - Style1" xfId="119"/>
    <cellStyle name="Normal_321st" xfId="120"/>
    <cellStyle name="Percent [2]" xfId="121"/>
    <cellStyle name="RowLevel_0" xfId="122"/>
    <cellStyle name="Percent" xfId="123"/>
    <cellStyle name="标题" xfId="124"/>
    <cellStyle name="标题 1" xfId="125"/>
    <cellStyle name="标题 1 2" xfId="126"/>
    <cellStyle name="标题 1 2 2" xfId="127"/>
    <cellStyle name="标题 1 3" xfId="128"/>
    <cellStyle name="标题 1 4" xfId="129"/>
    <cellStyle name="标题 1 5" xfId="130"/>
    <cellStyle name="标题 2" xfId="131"/>
    <cellStyle name="标题 2 2" xfId="132"/>
    <cellStyle name="标题 2 2 2" xfId="133"/>
    <cellStyle name="标题 2 2 3" xfId="134"/>
    <cellStyle name="标题 2 3" xfId="135"/>
    <cellStyle name="标题 2 4" xfId="136"/>
    <cellStyle name="标题 2 5" xfId="137"/>
    <cellStyle name="标题 3" xfId="138"/>
    <cellStyle name="标题 3 2" xfId="139"/>
    <cellStyle name="标题 3 2 2" xfId="140"/>
    <cellStyle name="标题 3 3" xfId="141"/>
    <cellStyle name="标题 3 4" xfId="142"/>
    <cellStyle name="标题 3 5" xfId="143"/>
    <cellStyle name="标题 4" xfId="144"/>
    <cellStyle name="标题 4 2" xfId="145"/>
    <cellStyle name="标题 4 2 2" xfId="146"/>
    <cellStyle name="标题 4 3" xfId="147"/>
    <cellStyle name="标题 4 4" xfId="148"/>
    <cellStyle name="标题 4 5" xfId="149"/>
    <cellStyle name="标题 5" xfId="150"/>
    <cellStyle name="标题 5 2" xfId="151"/>
    <cellStyle name="标题 6" xfId="152"/>
    <cellStyle name="标题 7" xfId="153"/>
    <cellStyle name="标题 8" xfId="154"/>
    <cellStyle name="表标题" xfId="155"/>
    <cellStyle name="表标题 2" xfId="156"/>
    <cellStyle name="差" xfId="157"/>
    <cellStyle name="差 2" xfId="158"/>
    <cellStyle name="差 2 2" xfId="159"/>
    <cellStyle name="差 2 3" xfId="160"/>
    <cellStyle name="差 3" xfId="161"/>
    <cellStyle name="差 3 2" xfId="162"/>
    <cellStyle name="差 4" xfId="163"/>
    <cellStyle name="差 5" xfId="164"/>
    <cellStyle name="差 6" xfId="165"/>
    <cellStyle name="常规 10" xfId="166"/>
    <cellStyle name="常规 11" xfId="167"/>
    <cellStyle name="常规 12" xfId="168"/>
    <cellStyle name="常规 13" xfId="169"/>
    <cellStyle name="常规 14" xfId="170"/>
    <cellStyle name="常规 15" xfId="171"/>
    <cellStyle name="常规 2" xfId="172"/>
    <cellStyle name="常规 2 2" xfId="173"/>
    <cellStyle name="常规 2 3" xfId="174"/>
    <cellStyle name="常规 3" xfId="175"/>
    <cellStyle name="常规 3 2" xfId="176"/>
    <cellStyle name="常规 4" xfId="177"/>
    <cellStyle name="常规 4 2" xfId="178"/>
    <cellStyle name="常规 4 3" xfId="179"/>
    <cellStyle name="常规 5" xfId="180"/>
    <cellStyle name="常规 6" xfId="181"/>
    <cellStyle name="常规 7" xfId="182"/>
    <cellStyle name="常规 8" xfId="183"/>
    <cellStyle name="常规 9" xfId="184"/>
    <cellStyle name="Hyperlink" xfId="185"/>
    <cellStyle name="分级显示行_1_13区汇总" xfId="186"/>
    <cellStyle name="好" xfId="187"/>
    <cellStyle name="好 2" xfId="188"/>
    <cellStyle name="好 2 2" xfId="189"/>
    <cellStyle name="好 2 3" xfId="190"/>
    <cellStyle name="好 3" xfId="191"/>
    <cellStyle name="好 3 2" xfId="192"/>
    <cellStyle name="好 4" xfId="193"/>
    <cellStyle name="好 5" xfId="194"/>
    <cellStyle name="好 6" xfId="195"/>
    <cellStyle name="汇总" xfId="196"/>
    <cellStyle name="汇总 2" xfId="197"/>
    <cellStyle name="汇总 2 2" xfId="198"/>
    <cellStyle name="汇总 2 3" xfId="199"/>
    <cellStyle name="汇总 3" xfId="200"/>
    <cellStyle name="汇总 4" xfId="201"/>
    <cellStyle name="汇总 5" xfId="202"/>
    <cellStyle name="Currency" xfId="203"/>
    <cellStyle name="Currency [0]" xfId="204"/>
    <cellStyle name="计算" xfId="205"/>
    <cellStyle name="计算 2" xfId="206"/>
    <cellStyle name="计算 2 2" xfId="207"/>
    <cellStyle name="计算 2 3" xfId="208"/>
    <cellStyle name="计算 3" xfId="209"/>
    <cellStyle name="计算 3 2" xfId="210"/>
    <cellStyle name="计算 4" xfId="211"/>
    <cellStyle name="计算 5" xfId="212"/>
    <cellStyle name="计算 6" xfId="213"/>
    <cellStyle name="检查单元格" xfId="214"/>
    <cellStyle name="检查单元格 2" xfId="215"/>
    <cellStyle name="检查单元格 2 2" xfId="216"/>
    <cellStyle name="检查单元格 2 3" xfId="217"/>
    <cellStyle name="检查单元格 3" xfId="218"/>
    <cellStyle name="检查单元格 3 2" xfId="219"/>
    <cellStyle name="检查单元格 4" xfId="220"/>
    <cellStyle name="检查单元格 5" xfId="221"/>
    <cellStyle name="检查单元格 6" xfId="222"/>
    <cellStyle name="解释性文本" xfId="223"/>
    <cellStyle name="解释性文本 2" xfId="224"/>
    <cellStyle name="解释性文本 2 2" xfId="225"/>
    <cellStyle name="解释性文本 2 3" xfId="226"/>
    <cellStyle name="解释性文本 3" xfId="227"/>
    <cellStyle name="解释性文本 4" xfId="228"/>
    <cellStyle name="解释性文本 5" xfId="229"/>
    <cellStyle name="警告文本" xfId="230"/>
    <cellStyle name="警告文本 2" xfId="231"/>
    <cellStyle name="警告文本 2 2" xfId="232"/>
    <cellStyle name="警告文本 2 3" xfId="233"/>
    <cellStyle name="警告文本 3" xfId="234"/>
    <cellStyle name="警告文本 4" xfId="235"/>
    <cellStyle name="警告文本 5" xfId="236"/>
    <cellStyle name="链接单元格" xfId="237"/>
    <cellStyle name="链接单元格 2" xfId="238"/>
    <cellStyle name="链接单元格 2 2" xfId="239"/>
    <cellStyle name="链接单元格 2 3" xfId="240"/>
    <cellStyle name="链接单元格 3" xfId="241"/>
    <cellStyle name="链接单元格 4" xfId="242"/>
    <cellStyle name="链接单元格 5" xfId="243"/>
    <cellStyle name="霓付 [0]_ +Foil &amp; -FOIL &amp; PAPER" xfId="244"/>
    <cellStyle name="霓付_ +Foil &amp; -FOIL &amp; PAPER" xfId="245"/>
    <cellStyle name="烹拳 [0]_ +Foil &amp; -FOIL &amp; PAPER" xfId="246"/>
    <cellStyle name="烹拳_ +Foil &amp; -FOIL &amp; PAPER" xfId="247"/>
    <cellStyle name="普通_ 白土" xfId="248"/>
    <cellStyle name="千分位[0]_ 白土" xfId="249"/>
    <cellStyle name="千分位_ 白土" xfId="250"/>
    <cellStyle name="千位[0]_1" xfId="251"/>
    <cellStyle name="千位_1" xfId="252"/>
    <cellStyle name="Comma" xfId="253"/>
    <cellStyle name="Comma [0]" xfId="254"/>
    <cellStyle name="千位分隔[0] 2" xfId="255"/>
    <cellStyle name="千位分隔[0] 3" xfId="256"/>
    <cellStyle name="千位分季_新建 Microsoft Excel 工作表" xfId="257"/>
    <cellStyle name="钎霖_7.1" xfId="258"/>
    <cellStyle name="强调文字颜色 1" xfId="259"/>
    <cellStyle name="强调文字颜色 1 2" xfId="260"/>
    <cellStyle name="强调文字颜色 1 2 2" xfId="261"/>
    <cellStyle name="强调文字颜色 1 3" xfId="262"/>
    <cellStyle name="强调文字颜色 1 3 2" xfId="263"/>
    <cellStyle name="强调文字颜色 2" xfId="264"/>
    <cellStyle name="强调文字颜色 2 2" xfId="265"/>
    <cellStyle name="强调文字颜色 2 2 2" xfId="266"/>
    <cellStyle name="强调文字颜色 2 3" xfId="267"/>
    <cellStyle name="强调文字颜色 2 3 2" xfId="268"/>
    <cellStyle name="强调文字颜色 3" xfId="269"/>
    <cellStyle name="强调文字颜色 3 2" xfId="270"/>
    <cellStyle name="强调文字颜色 3 2 2" xfId="271"/>
    <cellStyle name="强调文字颜色 3 3" xfId="272"/>
    <cellStyle name="强调文字颜色 3 3 2" xfId="273"/>
    <cellStyle name="强调文字颜色 4" xfId="274"/>
    <cellStyle name="强调文字颜色 4 2" xfId="275"/>
    <cellStyle name="强调文字颜色 4 2 2" xfId="276"/>
    <cellStyle name="强调文字颜色 4 3" xfId="277"/>
    <cellStyle name="强调文字颜色 4 3 2" xfId="278"/>
    <cellStyle name="强调文字颜色 5" xfId="279"/>
    <cellStyle name="强调文字颜色 5 2" xfId="280"/>
    <cellStyle name="强调文字颜色 5 2 2" xfId="281"/>
    <cellStyle name="强调文字颜色 5 3" xfId="282"/>
    <cellStyle name="强调文字颜色 5 3 2" xfId="283"/>
    <cellStyle name="强调文字颜色 6" xfId="284"/>
    <cellStyle name="强调文字颜色 6 2" xfId="285"/>
    <cellStyle name="强调文字颜色 6 2 2" xfId="286"/>
    <cellStyle name="强调文字颜色 6 3" xfId="287"/>
    <cellStyle name="强调文字颜色 6 3 2" xfId="288"/>
    <cellStyle name="适中" xfId="289"/>
    <cellStyle name="适中 2" xfId="290"/>
    <cellStyle name="适中 2 2" xfId="291"/>
    <cellStyle name="适中 2 3" xfId="292"/>
    <cellStyle name="适中 3" xfId="293"/>
    <cellStyle name="适中 3 2" xfId="294"/>
    <cellStyle name="适中 4" xfId="295"/>
    <cellStyle name="适中 5" xfId="296"/>
    <cellStyle name="适中 6" xfId="297"/>
    <cellStyle name="输出" xfId="298"/>
    <cellStyle name="输出 2" xfId="299"/>
    <cellStyle name="输出 2 2" xfId="300"/>
    <cellStyle name="输出 2 3" xfId="301"/>
    <cellStyle name="输出 3" xfId="302"/>
    <cellStyle name="输出 3 2" xfId="303"/>
    <cellStyle name="输出 4" xfId="304"/>
    <cellStyle name="输出 5" xfId="305"/>
    <cellStyle name="输出 6" xfId="306"/>
    <cellStyle name="输入" xfId="307"/>
    <cellStyle name="输入 2" xfId="308"/>
    <cellStyle name="输入 2 2" xfId="309"/>
    <cellStyle name="输入 2 3" xfId="310"/>
    <cellStyle name="输入 3" xfId="311"/>
    <cellStyle name="输入 3 2" xfId="312"/>
    <cellStyle name="输入 4" xfId="313"/>
    <cellStyle name="输入 5" xfId="314"/>
    <cellStyle name="输入 6" xfId="315"/>
    <cellStyle name="数字" xfId="316"/>
    <cellStyle name="数字 2" xfId="317"/>
    <cellStyle name="未定义" xfId="318"/>
    <cellStyle name="小数" xfId="319"/>
    <cellStyle name="小数 2" xfId="320"/>
    <cellStyle name="样式 1" xfId="321"/>
    <cellStyle name="Followed Hyperlink" xfId="322"/>
    <cellStyle name="注释" xfId="323"/>
    <cellStyle name="注释 2" xfId="324"/>
    <cellStyle name="注释 2 2" xfId="325"/>
    <cellStyle name="注释 3" xfId="326"/>
    <cellStyle name="注释 4" xfId="327"/>
    <cellStyle name="注释 5" xfId="328"/>
    <cellStyle name="콤마 [0]_BOILER-CO1" xfId="329"/>
    <cellStyle name="콤마_BOILER-CO1" xfId="330"/>
    <cellStyle name="통화 [0]_BOILER-CO1" xfId="331"/>
    <cellStyle name="통화_BOILER-CO1" xfId="332"/>
    <cellStyle name="표준_0N-HANDLING " xfId="3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Local%20Settings\Temporary%20Internet%20Files\OLK66\1103\yjs&#24037;&#20316;&#36164;&#26009;\&#36827;&#24230;&#25968;&#25454;\200903\&#20840;&#22269;&#19968;&#23395;&#24230;&#25968;&#25454;&#25490;&#20301;&#24635;&#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1\2011&#24180;12&#26376;\&#21407;&#22987;2011-12\yjs&#24037;&#20316;&#36164;&#26009;\&#36827;&#24230;&#25968;&#25454;\200903\&#20840;&#22269;&#19968;&#23395;&#24230;&#25968;&#25454;&#25490;&#20301;&#24635;&#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dministrator\Local%20Settings\Temporary%20Internet%20Files\OLK66\1103\&#24037;&#20316;&#36164;&#26009;\&#26376;&#25253;\&#32508;&#21512;&#32463;&#27982;&#30740;&#31350;&#23460;\&#21516;&#20107;&#20854;&#20182;\&#27575;&#26234;&#25935;\&#26376;&#24230;&#25968;&#25454;\&#26376;&#24230;&#25968;&#25454;\2007\05\2004\&#26376;&#25253;-2003-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11\2011&#24180;12&#26376;\&#21407;&#22987;2011-12\&#24037;&#20316;&#36164;&#26009;\&#26376;&#25253;\&#32508;&#21512;&#32463;&#27982;&#30740;&#31350;&#23460;\&#21516;&#20107;&#20854;&#20182;\&#27575;&#26234;&#25935;\&#26376;&#24230;&#25968;&#25454;\&#26376;&#24230;&#25968;&#25454;\2007\05\2004\&#26376;&#25253;-20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全国排位总表"/>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全国排位总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封面1"/>
      <sheetName val="封面"/>
      <sheetName val="目录"/>
      <sheetName val="一、工业增加值"/>
      <sheetName val="产品产量（一）"/>
      <sheetName val="产品产量（二）"/>
      <sheetName val="五、国内贸易"/>
      <sheetName val="六、对外贸易（一）"/>
      <sheetName val="对外贸易（二）"/>
      <sheetName val="物价指数（一）"/>
      <sheetName val="物价指数（二）"/>
      <sheetName val="七、财政收支"/>
      <sheetName val="九、金融机构信贷"/>
      <sheetName val="十、商业银行信贷"/>
      <sheetName val="十一、现金收支"/>
      <sheetName val="十三、市州工业增加值"/>
      <sheetName val="十四、市州产品销售"/>
      <sheetName val="十六、市州商品零售"/>
      <sheetName val="十七、市州财政收入"/>
      <sheetName val="十八、市州财政支出"/>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封面1"/>
      <sheetName val="封面"/>
      <sheetName val="目录"/>
      <sheetName val="一、工业增加值"/>
      <sheetName val="产品产量（一）"/>
      <sheetName val="产品产量（二）"/>
      <sheetName val="五、国内贸易"/>
      <sheetName val="六、对外贸易（一）"/>
      <sheetName val="对外贸易（二）"/>
      <sheetName val="物价指数（一）"/>
      <sheetName val="物价指数（二）"/>
      <sheetName val="七、财政收支"/>
      <sheetName val="九、金融机构信贷"/>
      <sheetName val="十、商业银行信贷"/>
      <sheetName val="十一、现金收支"/>
      <sheetName val="十三、市州工业增加值"/>
      <sheetName val="十四、市州产品销售"/>
      <sheetName val="十六、市州商品零售"/>
      <sheetName val="十七、市州财政收入"/>
      <sheetName val="十八、市州财政支出"/>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5" tint="0.39998000860214233"/>
  </sheetPr>
  <dimension ref="A1:J22"/>
  <sheetViews>
    <sheetView zoomScalePageLayoutView="0" workbookViewId="0" topLeftCell="A4">
      <selection activeCell="A20" sqref="A20:D20"/>
    </sheetView>
  </sheetViews>
  <sheetFormatPr defaultColWidth="9.00390625" defaultRowHeight="14.25"/>
  <cols>
    <col min="1" max="1" width="9.00390625" style="87" customWidth="1"/>
    <col min="2" max="2" width="11.25390625" style="87" customWidth="1"/>
    <col min="3" max="4" width="9.00390625" style="87" customWidth="1"/>
    <col min="5" max="5" width="0.2421875" style="87" hidden="1" customWidth="1"/>
    <col min="6" max="6" width="0.12890625" style="87" hidden="1" customWidth="1"/>
    <col min="7" max="8" width="9.00390625" style="87" customWidth="1"/>
    <col min="9" max="9" width="9.75390625" style="87" customWidth="1"/>
    <col min="10" max="10" width="8.375" style="87" hidden="1" customWidth="1"/>
    <col min="11" max="16384" width="9.00390625" style="87" customWidth="1"/>
  </cols>
  <sheetData>
    <row r="1" spans="1:6" ht="14.25">
      <c r="A1" s="88"/>
      <c r="B1" s="88"/>
      <c r="C1" s="88"/>
      <c r="D1" s="88"/>
      <c r="E1" s="89"/>
      <c r="F1" s="90"/>
    </row>
    <row r="2" spans="1:6" ht="15.75" customHeight="1">
      <c r="A2" s="91"/>
      <c r="B2" s="91"/>
      <c r="C2" s="91"/>
      <c r="D2" s="91"/>
      <c r="E2" s="89"/>
      <c r="F2" s="90"/>
    </row>
    <row r="3" spans="1:9" ht="15.75" customHeight="1">
      <c r="A3" s="91"/>
      <c r="B3" s="91"/>
      <c r="C3" s="91"/>
      <c r="D3" s="91"/>
      <c r="E3" s="89"/>
      <c r="F3" s="90"/>
      <c r="H3" s="88"/>
      <c r="I3" s="88"/>
    </row>
    <row r="4" spans="1:9" ht="14.25">
      <c r="A4" s="88"/>
      <c r="B4" s="88"/>
      <c r="C4" s="88"/>
      <c r="D4" s="88"/>
      <c r="E4" s="89"/>
      <c r="F4" s="90"/>
      <c r="H4" s="88"/>
      <c r="I4" s="88"/>
    </row>
    <row r="5" spans="1:10" ht="14.25">
      <c r="A5" s="88"/>
      <c r="B5" s="88"/>
      <c r="C5" s="88"/>
      <c r="D5" s="88"/>
      <c r="E5" s="89"/>
      <c r="F5" s="90"/>
      <c r="H5" s="88"/>
      <c r="I5" s="88"/>
      <c r="J5" s="88"/>
    </row>
    <row r="6" spans="1:10" ht="33">
      <c r="A6" s="128" t="s">
        <v>76</v>
      </c>
      <c r="B6" s="93"/>
      <c r="C6" s="93"/>
      <c r="D6" s="92"/>
      <c r="E6" s="89"/>
      <c r="F6" s="90"/>
      <c r="H6" s="88"/>
      <c r="I6" s="88"/>
      <c r="J6" s="88"/>
    </row>
    <row r="7" spans="1:10" ht="25.5" customHeight="1">
      <c r="A7" s="94" t="s">
        <v>0</v>
      </c>
      <c r="B7" s="94"/>
      <c r="C7" s="94"/>
      <c r="D7" s="94"/>
      <c r="E7" s="89"/>
      <c r="F7" s="90"/>
      <c r="H7" s="88"/>
      <c r="I7" s="88"/>
      <c r="J7" s="88"/>
    </row>
    <row r="8" spans="1:10" ht="17.25" customHeight="1">
      <c r="A8" s="88"/>
      <c r="B8" s="88"/>
      <c r="C8" s="88"/>
      <c r="D8" s="88"/>
      <c r="E8" s="89"/>
      <c r="F8" s="90"/>
      <c r="H8" s="88"/>
      <c r="I8" s="88"/>
      <c r="J8" s="88"/>
    </row>
    <row r="9" spans="1:10" ht="20.25" customHeight="1">
      <c r="A9" s="88"/>
      <c r="B9" s="88"/>
      <c r="C9" s="88"/>
      <c r="D9" s="88"/>
      <c r="E9" s="89"/>
      <c r="F9" s="90"/>
      <c r="H9" s="88"/>
      <c r="I9" s="88"/>
      <c r="J9" s="88"/>
    </row>
    <row r="10" spans="1:10" ht="31.5">
      <c r="A10" s="95" t="s">
        <v>77</v>
      </c>
      <c r="B10" s="96"/>
      <c r="C10" s="96"/>
      <c r="D10" s="95"/>
      <c r="E10" s="89"/>
      <c r="F10" s="90"/>
      <c r="H10" s="88"/>
      <c r="I10" s="88"/>
      <c r="J10" s="88"/>
    </row>
    <row r="11" spans="1:10" ht="30">
      <c r="A11" s="97"/>
      <c r="B11" s="98"/>
      <c r="C11" s="98"/>
      <c r="D11" s="99"/>
      <c r="E11" s="89"/>
      <c r="F11" s="90"/>
      <c r="H11" s="88"/>
      <c r="I11" s="88"/>
      <c r="J11" s="88"/>
    </row>
    <row r="12" spans="1:10" ht="14.25">
      <c r="A12" s="88"/>
      <c r="B12" s="88"/>
      <c r="C12" s="88"/>
      <c r="D12" s="88"/>
      <c r="E12" s="89"/>
      <c r="F12" s="90"/>
      <c r="H12" s="88"/>
      <c r="I12" s="88"/>
      <c r="J12" s="88"/>
    </row>
    <row r="13" spans="1:10" ht="35.25" customHeight="1">
      <c r="A13" s="88"/>
      <c r="B13" s="88"/>
      <c r="C13" s="88"/>
      <c r="D13" s="88"/>
      <c r="E13" s="89"/>
      <c r="F13" s="90"/>
      <c r="H13" s="88"/>
      <c r="I13" s="88"/>
      <c r="J13" s="88"/>
    </row>
    <row r="14" spans="1:10" ht="8.25" customHeight="1">
      <c r="A14" s="88"/>
      <c r="B14" s="88"/>
      <c r="C14" s="88"/>
      <c r="D14" s="88"/>
      <c r="E14" s="89"/>
      <c r="F14" s="90"/>
      <c r="H14" s="88"/>
      <c r="I14" s="88"/>
      <c r="J14" s="88"/>
    </row>
    <row r="15" spans="1:10" ht="14.25">
      <c r="A15" s="88"/>
      <c r="B15" s="88"/>
      <c r="C15" s="88"/>
      <c r="D15" s="88"/>
      <c r="E15" s="89"/>
      <c r="F15" s="90"/>
      <c r="H15" s="88"/>
      <c r="I15" s="88"/>
      <c r="J15" s="88"/>
    </row>
    <row r="16" spans="1:10" ht="11.25" customHeight="1">
      <c r="A16" s="88"/>
      <c r="B16" s="88"/>
      <c r="C16" s="88"/>
      <c r="D16" s="88"/>
      <c r="E16" s="89"/>
      <c r="F16" s="90"/>
      <c r="H16" s="88"/>
      <c r="I16" s="88"/>
      <c r="J16" s="88"/>
    </row>
    <row r="17" spans="1:10" ht="14.25">
      <c r="A17" s="88"/>
      <c r="B17" s="88"/>
      <c r="C17" s="88"/>
      <c r="D17" s="88"/>
      <c r="E17" s="89"/>
      <c r="F17" s="90"/>
      <c r="H17" s="88"/>
      <c r="I17" s="88"/>
      <c r="J17" s="88"/>
    </row>
    <row r="18" spans="1:10" ht="14.25">
      <c r="A18" s="88"/>
      <c r="B18" s="88"/>
      <c r="C18" s="88"/>
      <c r="D18" s="88"/>
      <c r="E18" s="89"/>
      <c r="F18" s="90"/>
      <c r="H18" s="88"/>
      <c r="I18" s="88"/>
      <c r="J18" s="88"/>
    </row>
    <row r="19" spans="1:10" ht="14.25">
      <c r="A19" s="88"/>
      <c r="B19" s="88"/>
      <c r="C19" s="88"/>
      <c r="D19" s="88"/>
      <c r="E19" s="89"/>
      <c r="F19" s="90"/>
      <c r="H19" s="88"/>
      <c r="I19" s="88"/>
      <c r="J19" s="88"/>
    </row>
    <row r="20" spans="1:6" ht="18.75">
      <c r="A20" s="100" t="s">
        <v>1</v>
      </c>
      <c r="B20" s="94"/>
      <c r="C20" s="94"/>
      <c r="D20" s="100"/>
      <c r="E20" s="89"/>
      <c r="F20" s="90"/>
    </row>
    <row r="21" spans="1:6" ht="15.75">
      <c r="A21" s="101" t="s">
        <v>2</v>
      </c>
      <c r="B21" s="96"/>
      <c r="C21" s="96"/>
      <c r="D21" s="102"/>
      <c r="E21" s="89"/>
      <c r="F21" s="90"/>
    </row>
    <row r="22" spans="1:6" ht="14.25">
      <c r="A22" s="88"/>
      <c r="B22" s="88"/>
      <c r="C22" s="88"/>
      <c r="D22" s="88"/>
      <c r="E22" s="89"/>
      <c r="F22" s="90"/>
    </row>
  </sheetData>
  <sheetProtection/>
  <mergeCells count="6">
    <mergeCell ref="A6:D6"/>
    <mergeCell ref="A7:D7"/>
    <mergeCell ref="A10:D10"/>
    <mergeCell ref="A11:D11"/>
    <mergeCell ref="A20:D20"/>
    <mergeCell ref="A21:D21"/>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theme="5" tint="0.39998000860214233"/>
  </sheetPr>
  <dimension ref="A1:C15"/>
  <sheetViews>
    <sheetView zoomScale="140" zoomScaleNormal="140" zoomScalePageLayoutView="0" workbookViewId="0" topLeftCell="A1">
      <selection activeCell="A11" sqref="A11"/>
    </sheetView>
  </sheetViews>
  <sheetFormatPr defaultColWidth="9.00390625" defaultRowHeight="14.25"/>
  <cols>
    <col min="1" max="1" width="46.00390625" style="80" customWidth="1"/>
    <col min="2" max="2" width="25.625" style="80" customWidth="1"/>
    <col min="3" max="16384" width="9.00390625" style="80" customWidth="1"/>
  </cols>
  <sheetData>
    <row r="1" s="79" customFormat="1" ht="15.75" customHeight="1">
      <c r="A1" s="81" t="s">
        <v>3</v>
      </c>
    </row>
    <row r="2" s="79" customFormat="1" ht="12" customHeight="1">
      <c r="A2" s="82"/>
    </row>
    <row r="3" s="79" customFormat="1" ht="67.5" customHeight="1">
      <c r="A3" s="83" t="s">
        <v>4</v>
      </c>
    </row>
    <row r="4" s="79" customFormat="1" ht="8.25" customHeight="1">
      <c r="A4" s="84"/>
    </row>
    <row r="5" spans="1:3" s="79" customFormat="1" ht="42" customHeight="1">
      <c r="A5" s="83" t="s">
        <v>5</v>
      </c>
      <c r="C5" s="85"/>
    </row>
    <row r="6" s="79" customFormat="1" ht="25.5" customHeight="1">
      <c r="A6" s="86" t="s">
        <v>6</v>
      </c>
    </row>
    <row r="7" s="79" customFormat="1" ht="19.5" customHeight="1">
      <c r="A7" s="86" t="s">
        <v>7</v>
      </c>
    </row>
    <row r="8" s="79" customFormat="1" ht="19.5" customHeight="1">
      <c r="A8" s="86" t="s">
        <v>8</v>
      </c>
    </row>
    <row r="9" s="79" customFormat="1" ht="28.5" customHeight="1">
      <c r="A9" s="84" t="s">
        <v>9</v>
      </c>
    </row>
    <row r="10" s="79" customFormat="1" ht="19.5" customHeight="1">
      <c r="A10" s="84" t="s">
        <v>10</v>
      </c>
    </row>
    <row r="11" s="79" customFormat="1" ht="19.5" customHeight="1">
      <c r="A11" s="84" t="s">
        <v>11</v>
      </c>
    </row>
    <row r="12" s="79" customFormat="1" ht="19.5" customHeight="1">
      <c r="A12" s="84" t="s">
        <v>12</v>
      </c>
    </row>
    <row r="13" s="79" customFormat="1" ht="19.5" customHeight="1">
      <c r="A13" s="84" t="s">
        <v>13</v>
      </c>
    </row>
    <row r="14" s="79" customFormat="1" ht="33.75" customHeight="1">
      <c r="A14" s="86" t="s">
        <v>14</v>
      </c>
    </row>
    <row r="15" s="79" customFormat="1" ht="27.75" customHeight="1">
      <c r="A15" s="83" t="s">
        <v>15</v>
      </c>
    </row>
  </sheetData>
  <sheetProtection/>
  <printOptions horizontalCentered="1"/>
  <pageMargins left="0.71" right="0.71" top="0.75" bottom="0.75" header="0.31" footer="0.31"/>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theme="5" tint="0.39998000860214233"/>
  </sheetPr>
  <dimension ref="A1:C8"/>
  <sheetViews>
    <sheetView zoomScale="130" zoomScaleNormal="130" zoomScalePageLayoutView="0" workbookViewId="0" topLeftCell="A1">
      <selection activeCell="K24" sqref="K24"/>
    </sheetView>
  </sheetViews>
  <sheetFormatPr defaultColWidth="9.00390625" defaultRowHeight="14.25"/>
  <cols>
    <col min="1" max="1" width="71.75390625" style="72" customWidth="1"/>
    <col min="2" max="2" width="25.625" style="72" customWidth="1"/>
    <col min="3" max="16384" width="9.00390625" style="72" customWidth="1"/>
  </cols>
  <sheetData>
    <row r="1" s="71" customFormat="1" ht="15.75" customHeight="1">
      <c r="A1" s="73" t="s">
        <v>16</v>
      </c>
    </row>
    <row r="2" s="71" customFormat="1" ht="12" customHeight="1">
      <c r="A2" s="74"/>
    </row>
    <row r="3" spans="1:3" s="71" customFormat="1" ht="249.75" customHeight="1">
      <c r="A3" s="75" t="s">
        <v>17</v>
      </c>
      <c r="C3" s="76"/>
    </row>
    <row r="4" spans="1:3" s="71" customFormat="1" ht="25.5" customHeight="1">
      <c r="A4" s="73" t="s">
        <v>18</v>
      </c>
      <c r="C4" s="76"/>
    </row>
    <row r="5" s="71" customFormat="1" ht="243.75" customHeight="1">
      <c r="A5" s="77" t="s">
        <v>19</v>
      </c>
    </row>
    <row r="6" s="71" customFormat="1" ht="125.25" customHeight="1">
      <c r="A6" s="78"/>
    </row>
    <row r="7" s="71" customFormat="1" ht="21" customHeight="1">
      <c r="A7" s="78"/>
    </row>
    <row r="8" s="71" customFormat="1" ht="9" customHeight="1">
      <c r="A8" s="78"/>
    </row>
  </sheetData>
  <sheetProtection/>
  <printOptions horizontalCentered="1"/>
  <pageMargins left="0.71" right="0.71" top="0.75" bottom="0.75" header="0.31" footer="0.3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theme="5" tint="0.39998000860214233"/>
  </sheetPr>
  <dimension ref="A1:P25"/>
  <sheetViews>
    <sheetView zoomScale="90" zoomScaleNormal="90" zoomScaleSheetLayoutView="100" zoomScalePageLayoutView="0" workbookViewId="0" topLeftCell="A1">
      <selection activeCell="F14" sqref="F14"/>
    </sheetView>
  </sheetViews>
  <sheetFormatPr defaultColWidth="9.00390625" defaultRowHeight="14.25"/>
  <cols>
    <col min="1" max="1" width="12.875" style="1" customWidth="1"/>
    <col min="2" max="2" width="10.375" style="1" customWidth="1"/>
    <col min="3" max="3" width="9.125" style="1" customWidth="1"/>
    <col min="4" max="4" width="10.50390625" style="1" customWidth="1"/>
    <col min="5" max="5" width="10.25390625" style="1" customWidth="1"/>
    <col min="6" max="6" width="10.75390625" style="1" customWidth="1"/>
    <col min="7" max="7" width="9.25390625" style="1" customWidth="1"/>
    <col min="8" max="8" width="5.75390625" style="1" hidden="1" customWidth="1"/>
    <col min="9" max="11" width="12.625" style="1" hidden="1" customWidth="1"/>
    <col min="12" max="12" width="5.00390625" style="1" hidden="1" customWidth="1"/>
    <col min="13" max="13" width="7.125" style="1" hidden="1" customWidth="1"/>
    <col min="14" max="14" width="7.375" style="1" hidden="1" customWidth="1"/>
    <col min="15" max="15" width="11.625" style="1" hidden="1" customWidth="1"/>
    <col min="16" max="16" width="6.375" style="1" hidden="1" customWidth="1"/>
    <col min="17" max="18" width="9.00390625" style="1" hidden="1" customWidth="1"/>
    <col min="19" max="16384" width="9.00390625" style="1" customWidth="1"/>
  </cols>
  <sheetData>
    <row r="1" spans="1:9" ht="27.75" customHeight="1">
      <c r="A1" s="106" t="s">
        <v>30</v>
      </c>
      <c r="B1" s="106"/>
      <c r="C1" s="106"/>
      <c r="D1" s="106"/>
      <c r="E1" s="106"/>
      <c r="F1" s="106"/>
      <c r="G1" s="106"/>
      <c r="H1" s="3"/>
      <c r="I1" s="3"/>
    </row>
    <row r="2" spans="1:9" ht="19.5" customHeight="1">
      <c r="A2" s="64"/>
      <c r="B2" s="65"/>
      <c r="C2" s="65"/>
      <c r="D2" s="32"/>
      <c r="F2" s="107" t="s">
        <v>24</v>
      </c>
      <c r="G2" s="107"/>
      <c r="H2" s="52"/>
      <c r="I2" s="52"/>
    </row>
    <row r="3" spans="1:9" ht="20.25" customHeight="1">
      <c r="A3" s="112"/>
      <c r="B3" s="108" t="s">
        <v>22</v>
      </c>
      <c r="C3" s="109"/>
      <c r="D3" s="110"/>
      <c r="E3" s="108" t="s">
        <v>31</v>
      </c>
      <c r="F3" s="109"/>
      <c r="G3" s="109"/>
      <c r="H3" s="54"/>
      <c r="I3" s="54"/>
    </row>
    <row r="4" spans="1:9" ht="20.25" customHeight="1">
      <c r="A4" s="113"/>
      <c r="B4" s="66" t="s">
        <v>23</v>
      </c>
      <c r="C4" s="66" t="s">
        <v>32</v>
      </c>
      <c r="D4" s="56" t="s">
        <v>33</v>
      </c>
      <c r="E4" s="66" t="s">
        <v>23</v>
      </c>
      <c r="F4" s="66" t="s">
        <v>32</v>
      </c>
      <c r="G4" s="56" t="s">
        <v>33</v>
      </c>
      <c r="H4" s="57"/>
      <c r="I4" s="57"/>
    </row>
    <row r="5" spans="1:12" ht="26.25" customHeight="1">
      <c r="A5" s="53" t="s">
        <v>34</v>
      </c>
      <c r="B5" s="58">
        <v>16498035</v>
      </c>
      <c r="C5" s="67">
        <v>7.4</v>
      </c>
      <c r="D5" s="11" t="s">
        <v>35</v>
      </c>
      <c r="E5" s="58">
        <v>7158689.678237692</v>
      </c>
      <c r="F5" s="67">
        <v>10.105044702844989</v>
      </c>
      <c r="G5" s="11" t="s">
        <v>35</v>
      </c>
      <c r="H5" s="61"/>
      <c r="I5" s="25">
        <f aca="true" t="shared" si="0" ref="I5:I16">B5/(1+C5/100)</f>
        <v>15361298.882681563</v>
      </c>
      <c r="J5" s="25"/>
      <c r="K5" s="25">
        <f aca="true" t="shared" si="1" ref="K5:K16">E5/(1+F5/100)</f>
        <v>6501690.905768935</v>
      </c>
      <c r="L5" s="25"/>
    </row>
    <row r="6" spans="1:16" ht="26.25" customHeight="1">
      <c r="A6" s="8" t="s">
        <v>36</v>
      </c>
      <c r="B6" s="12">
        <v>2927033</v>
      </c>
      <c r="C6" s="68">
        <v>6.9</v>
      </c>
      <c r="D6" s="14">
        <f>RANK(M6,M$6:M$16)</f>
        <v>10</v>
      </c>
      <c r="E6" s="12">
        <v>2499605.331918831</v>
      </c>
      <c r="F6" s="68">
        <v>10.000000000000009</v>
      </c>
      <c r="G6" s="14">
        <f>RANK(P6,P$6:P$16)</f>
        <v>8</v>
      </c>
      <c r="H6" s="61"/>
      <c r="I6" s="25">
        <f t="shared" si="0"/>
        <v>2738103.83536015</v>
      </c>
      <c r="J6" s="25"/>
      <c r="K6" s="25">
        <f t="shared" si="1"/>
        <v>2272368.4835625733</v>
      </c>
      <c r="L6" s="25"/>
      <c r="M6" s="26">
        <f>ROUND(C6,1)</f>
        <v>6.9</v>
      </c>
      <c r="P6" s="26">
        <f>ROUND(F6,1)</f>
        <v>10</v>
      </c>
    </row>
    <row r="7" spans="1:16" ht="26.25" customHeight="1">
      <c r="A7" s="8" t="s">
        <v>37</v>
      </c>
      <c r="B7" s="12">
        <v>2281408</v>
      </c>
      <c r="C7" s="68">
        <v>7.4</v>
      </c>
      <c r="D7" s="14">
        <f aca="true" t="shared" si="2" ref="D7:D16">RANK(M7,M$6:M$16)</f>
        <v>6</v>
      </c>
      <c r="E7" s="12">
        <v>918182.0386325497</v>
      </c>
      <c r="F7" s="68">
        <v>9.800000000000008</v>
      </c>
      <c r="G7" s="14">
        <f aca="true" t="shared" si="3" ref="G7:G16">RANK(P7,P$6:P$16)</f>
        <v>10</v>
      </c>
      <c r="H7" s="61"/>
      <c r="I7" s="25">
        <f t="shared" si="0"/>
        <v>2124216.014897579</v>
      </c>
      <c r="J7" s="25"/>
      <c r="K7" s="25">
        <f t="shared" si="1"/>
        <v>836231.3648748175</v>
      </c>
      <c r="L7" s="25"/>
      <c r="M7" s="26">
        <f aca="true" t="shared" si="4" ref="M7:M16">ROUND(C7,1)</f>
        <v>7.4</v>
      </c>
      <c r="P7" s="26">
        <f aca="true" t="shared" si="5" ref="P7:P16">ROUND(F7,1)</f>
        <v>9.8</v>
      </c>
    </row>
    <row r="8" spans="1:16" ht="26.25" customHeight="1">
      <c r="A8" s="8" t="s">
        <v>38</v>
      </c>
      <c r="B8" s="12">
        <v>2653833</v>
      </c>
      <c r="C8" s="68">
        <v>7.7</v>
      </c>
      <c r="D8" s="14">
        <f t="shared" si="2"/>
        <v>3</v>
      </c>
      <c r="E8" s="12">
        <v>830593.2799350723</v>
      </c>
      <c r="F8" s="68">
        <v>9.638950237518262</v>
      </c>
      <c r="G8" s="14">
        <f t="shared" si="3"/>
        <v>11</v>
      </c>
      <c r="H8" s="61"/>
      <c r="I8" s="25">
        <f t="shared" si="0"/>
        <v>2464097.493036212</v>
      </c>
      <c r="J8" s="25"/>
      <c r="K8" s="25">
        <f t="shared" si="1"/>
        <v>757571.3540997081</v>
      </c>
      <c r="L8" s="25"/>
      <c r="M8" s="26">
        <f t="shared" si="4"/>
        <v>7.7</v>
      </c>
      <c r="P8" s="26">
        <f t="shared" si="5"/>
        <v>9.6</v>
      </c>
    </row>
    <row r="9" spans="1:16" ht="26.25" customHeight="1">
      <c r="A9" s="8" t="s">
        <v>39</v>
      </c>
      <c r="B9" s="12">
        <v>1609587</v>
      </c>
      <c r="C9" s="68">
        <v>7.7</v>
      </c>
      <c r="D9" s="14">
        <f t="shared" si="2"/>
        <v>3</v>
      </c>
      <c r="E9" s="12">
        <v>647791.1593019081</v>
      </c>
      <c r="F9" s="68">
        <v>10.600000000000009</v>
      </c>
      <c r="G9" s="14">
        <f t="shared" si="3"/>
        <v>2</v>
      </c>
      <c r="H9" s="61"/>
      <c r="I9" s="25">
        <f t="shared" si="0"/>
        <v>1494509.7493036212</v>
      </c>
      <c r="J9" s="25"/>
      <c r="K9" s="25">
        <f t="shared" si="1"/>
        <v>585706.2923163725</v>
      </c>
      <c r="L9" s="25"/>
      <c r="M9" s="26">
        <f t="shared" si="4"/>
        <v>7.7</v>
      </c>
      <c r="P9" s="26">
        <f t="shared" si="5"/>
        <v>10.6</v>
      </c>
    </row>
    <row r="10" spans="1:16" ht="26.25" customHeight="1">
      <c r="A10" s="8" t="s">
        <v>40</v>
      </c>
      <c r="B10" s="12">
        <v>2611922</v>
      </c>
      <c r="C10" s="68">
        <v>7</v>
      </c>
      <c r="D10" s="14">
        <f t="shared" si="2"/>
        <v>9</v>
      </c>
      <c r="E10" s="12">
        <v>637708.863989604</v>
      </c>
      <c r="F10" s="68">
        <v>10.7</v>
      </c>
      <c r="G10" s="14">
        <f t="shared" si="3"/>
        <v>1</v>
      </c>
      <c r="H10" s="61"/>
      <c r="I10" s="25">
        <f t="shared" si="0"/>
        <v>2441048.598130841</v>
      </c>
      <c r="J10" s="25"/>
      <c r="K10" s="25">
        <f t="shared" si="1"/>
        <v>576069.4344982873</v>
      </c>
      <c r="L10" s="25"/>
      <c r="M10" s="26">
        <f t="shared" si="4"/>
        <v>7</v>
      </c>
      <c r="P10" s="26">
        <f t="shared" si="5"/>
        <v>10.7</v>
      </c>
    </row>
    <row r="11" spans="1:16" ht="26.25" customHeight="1">
      <c r="A11" s="8" t="s">
        <v>41</v>
      </c>
      <c r="B11" s="12">
        <v>1104067</v>
      </c>
      <c r="C11" s="68">
        <v>7.4</v>
      </c>
      <c r="D11" s="14">
        <f t="shared" si="2"/>
        <v>6</v>
      </c>
      <c r="E11" s="12">
        <v>189174.37529157015</v>
      </c>
      <c r="F11" s="68">
        <v>10.40000000000001</v>
      </c>
      <c r="G11" s="14">
        <f t="shared" si="3"/>
        <v>4</v>
      </c>
      <c r="H11" s="61"/>
      <c r="I11" s="25">
        <f t="shared" si="0"/>
        <v>1027995.3445065176</v>
      </c>
      <c r="J11" s="25"/>
      <c r="K11" s="25">
        <f t="shared" si="1"/>
        <v>171353.60080758165</v>
      </c>
      <c r="L11" s="25"/>
      <c r="M11" s="26">
        <f t="shared" si="4"/>
        <v>7.4</v>
      </c>
      <c r="P11" s="26">
        <f t="shared" si="5"/>
        <v>10.4</v>
      </c>
    </row>
    <row r="12" spans="1:16" ht="26.25" customHeight="1">
      <c r="A12" s="8" t="s">
        <v>42</v>
      </c>
      <c r="B12" s="12">
        <v>947165</v>
      </c>
      <c r="C12" s="68">
        <v>7.5</v>
      </c>
      <c r="D12" s="14">
        <f t="shared" si="2"/>
        <v>5</v>
      </c>
      <c r="E12" s="12">
        <v>281075.9809880874</v>
      </c>
      <c r="F12" s="68">
        <v>10.099999999999998</v>
      </c>
      <c r="G12" s="14">
        <f t="shared" si="3"/>
        <v>7</v>
      </c>
      <c r="H12" s="61"/>
      <c r="I12" s="27">
        <f t="shared" si="0"/>
        <v>881083.7209302326</v>
      </c>
      <c r="J12" s="25"/>
      <c r="K12" s="27">
        <f t="shared" si="1"/>
        <v>255291.53586565616</v>
      </c>
      <c r="L12" s="25"/>
      <c r="M12" s="26">
        <f t="shared" si="4"/>
        <v>7.5</v>
      </c>
      <c r="P12" s="26">
        <f t="shared" si="5"/>
        <v>10.1</v>
      </c>
    </row>
    <row r="13" spans="1:16" ht="26.25" customHeight="1">
      <c r="A13" s="8" t="s">
        <v>43</v>
      </c>
      <c r="B13" s="12">
        <v>460350</v>
      </c>
      <c r="C13" s="68">
        <v>6.8</v>
      </c>
      <c r="D13" s="14">
        <f t="shared" si="2"/>
        <v>11</v>
      </c>
      <c r="E13" s="12">
        <v>107660.1468963571</v>
      </c>
      <c r="F13" s="68">
        <v>9.899999999999999</v>
      </c>
      <c r="G13" s="14">
        <f>RANK(P13,P$6:P$16)</f>
        <v>9</v>
      </c>
      <c r="H13" s="61"/>
      <c r="I13" s="25">
        <f t="shared" si="0"/>
        <v>431039.3258426966</v>
      </c>
      <c r="J13" s="25"/>
      <c r="K13" s="25">
        <f>E14/(1+F14/100)</f>
        <v>63884.41226456585</v>
      </c>
      <c r="L13" s="25"/>
      <c r="M13" s="26">
        <f t="shared" si="4"/>
        <v>6.8</v>
      </c>
      <c r="P13" s="26">
        <f>ROUND(F13,1)</f>
        <v>9.9</v>
      </c>
    </row>
    <row r="14" spans="1:16" ht="26.25" customHeight="1">
      <c r="A14" s="8" t="s">
        <v>44</v>
      </c>
      <c r="B14" s="12">
        <v>253803</v>
      </c>
      <c r="C14" s="68">
        <v>7.8</v>
      </c>
      <c r="D14" s="14">
        <f t="shared" si="2"/>
        <v>2</v>
      </c>
      <c r="E14" s="12">
        <v>70464.50672781613</v>
      </c>
      <c r="F14" s="68">
        <v>10.299999999999997</v>
      </c>
      <c r="G14" s="14">
        <f>RANK(P14,P$6:P$16)</f>
        <v>5</v>
      </c>
      <c r="H14" s="61"/>
      <c r="I14" s="25">
        <f t="shared" si="0"/>
        <v>235438.77551020405</v>
      </c>
      <c r="J14" s="25"/>
      <c r="K14" s="25">
        <f>E13/(1+F13/100)</f>
        <v>97961.91710314568</v>
      </c>
      <c r="L14" s="25"/>
      <c r="M14" s="26">
        <f t="shared" si="4"/>
        <v>7.8</v>
      </c>
      <c r="P14" s="26">
        <f>ROUND(F14,1)</f>
        <v>10.3</v>
      </c>
    </row>
    <row r="15" spans="1:16" ht="26.25" customHeight="1">
      <c r="A15" s="8" t="s">
        <v>45</v>
      </c>
      <c r="B15" s="12">
        <v>567891</v>
      </c>
      <c r="C15" s="68">
        <v>7.1</v>
      </c>
      <c r="D15" s="14">
        <f t="shared" si="2"/>
        <v>8</v>
      </c>
      <c r="E15" s="12">
        <v>326243.1913439615</v>
      </c>
      <c r="F15" s="68">
        <v>10.499999999999998</v>
      </c>
      <c r="G15" s="14">
        <f t="shared" si="3"/>
        <v>3</v>
      </c>
      <c r="H15" s="61"/>
      <c r="I15" s="25">
        <f t="shared" si="0"/>
        <v>530243.6974789916</v>
      </c>
      <c r="J15" s="25"/>
      <c r="K15" s="25">
        <f t="shared" si="1"/>
        <v>295242.70709860773</v>
      </c>
      <c r="L15" s="25"/>
      <c r="M15" s="26">
        <f t="shared" si="4"/>
        <v>7.1</v>
      </c>
      <c r="P15" s="26">
        <f t="shared" si="5"/>
        <v>10.5</v>
      </c>
    </row>
    <row r="16" spans="1:16" ht="26.25" customHeight="1">
      <c r="A16" s="8" t="s">
        <v>46</v>
      </c>
      <c r="B16" s="12">
        <v>2360823</v>
      </c>
      <c r="C16" s="68">
        <v>7.9</v>
      </c>
      <c r="D16" s="14">
        <f t="shared" si="2"/>
        <v>1</v>
      </c>
      <c r="E16" s="12">
        <v>650190.8032119347</v>
      </c>
      <c r="F16" s="68">
        <v>10.20000000000001</v>
      </c>
      <c r="G16" s="14">
        <f t="shared" si="3"/>
        <v>6</v>
      </c>
      <c r="H16" s="61"/>
      <c r="I16" s="25">
        <f t="shared" si="0"/>
        <v>2187973.12326228</v>
      </c>
      <c r="J16" s="25">
        <f>B16/I16*100-100</f>
        <v>7.8999999999999915</v>
      </c>
      <c r="K16" s="25">
        <f t="shared" si="1"/>
        <v>590009.8032776177</v>
      </c>
      <c r="L16" s="25">
        <f>E16/K16*100-100</f>
        <v>10.200000000000003</v>
      </c>
      <c r="M16" s="26">
        <f t="shared" si="4"/>
        <v>7.9</v>
      </c>
      <c r="P16" s="26">
        <f t="shared" si="5"/>
        <v>10.2</v>
      </c>
    </row>
    <row r="17" spans="1:12" ht="26.25" customHeight="1">
      <c r="A17" s="57" t="s">
        <v>47</v>
      </c>
      <c r="B17" s="15">
        <v>5208441</v>
      </c>
      <c r="C17" s="13">
        <v>7.134897578728456</v>
      </c>
      <c r="D17" s="17" t="s">
        <v>35</v>
      </c>
      <c r="E17" s="15">
        <f>E5-SUM(E8:E16)</f>
        <v>3417787.3705513803</v>
      </c>
      <c r="F17" s="13">
        <f>L17</f>
        <v>9.946198841559124</v>
      </c>
      <c r="G17" s="17" t="s">
        <v>35</v>
      </c>
      <c r="H17" s="61"/>
      <c r="I17" s="28">
        <f>I5-SUM(I8:I16)</f>
        <v>3667869.0546799656</v>
      </c>
      <c r="J17" s="25">
        <f>B17/I17*100-100</f>
        <v>42.00182510208111</v>
      </c>
      <c r="K17" s="28">
        <f>K5-SUM(K8:K16)</f>
        <v>3108599.8484373917</v>
      </c>
      <c r="L17" s="25">
        <f>E17/K17*100-100</f>
        <v>9.946198841559124</v>
      </c>
    </row>
    <row r="18" spans="1:12" ht="26.25" customHeight="1">
      <c r="A18" s="54" t="s">
        <v>48</v>
      </c>
      <c r="B18" s="15">
        <v>10223097</v>
      </c>
      <c r="C18" s="13">
        <v>7.437136169957384</v>
      </c>
      <c r="D18" s="17" t="s">
        <v>35</v>
      </c>
      <c r="E18" s="15">
        <f>E5-SUM(E9:E15)</f>
        <v>4898571.453698388</v>
      </c>
      <c r="F18" s="13">
        <f>L18</f>
        <v>9.927569084523498</v>
      </c>
      <c r="G18" s="17" t="s">
        <v>35</v>
      </c>
      <c r="H18" s="61"/>
      <c r="I18" s="28">
        <f>I5-SUM(I9:I15)</f>
        <v>8319939.670978459</v>
      </c>
      <c r="J18" s="25">
        <f>B18/I18*100-100</f>
        <v>22.874652993700394</v>
      </c>
      <c r="K18" s="28">
        <f>K5-SUM(K9:K15)</f>
        <v>4456181.005814718</v>
      </c>
      <c r="L18" s="25">
        <f>E18/K18*100-100</f>
        <v>9.927569084523498</v>
      </c>
    </row>
    <row r="19" spans="1:12" ht="38.25" customHeight="1">
      <c r="A19" s="69" t="s">
        <v>49</v>
      </c>
      <c r="B19" s="20">
        <v>14444606</v>
      </c>
      <c r="C19" s="21">
        <v>7.3821670805466795</v>
      </c>
      <c r="D19" s="23" t="s">
        <v>35</v>
      </c>
      <c r="E19" s="20">
        <f>E5-SUM(E11:E15)</f>
        <v>6184071.476989901</v>
      </c>
      <c r="F19" s="21">
        <f>L19</f>
        <v>10.076879750114486</v>
      </c>
      <c r="G19" s="23" t="s">
        <v>35</v>
      </c>
      <c r="H19" s="61"/>
      <c r="I19" s="28">
        <f>I5-SUM(I11:I15)</f>
        <v>12255498.018412922</v>
      </c>
      <c r="J19" s="25">
        <f>B19/I19*100-100</f>
        <v>17.862252340118005</v>
      </c>
      <c r="K19" s="28">
        <f>K5-SUM(K11:K15)</f>
        <v>5617956.732629377</v>
      </c>
      <c r="L19" s="25">
        <f>E19/K19*100-100</f>
        <v>10.076879750114486</v>
      </c>
    </row>
    <row r="20" spans="1:6" ht="18" customHeight="1">
      <c r="A20" s="105" t="s">
        <v>50</v>
      </c>
      <c r="B20" s="111"/>
      <c r="C20" s="111"/>
      <c r="D20" s="111"/>
      <c r="E20" s="111"/>
      <c r="F20" s="111"/>
    </row>
    <row r="21" ht="18" customHeight="1"/>
    <row r="22" ht="18" customHeight="1">
      <c r="D22" s="63"/>
    </row>
    <row r="23" ht="18" customHeight="1">
      <c r="B23" s="70"/>
    </row>
    <row r="24" ht="18" customHeight="1">
      <c r="B24" s="70"/>
    </row>
    <row r="25" ht="18" customHeight="1">
      <c r="B25" s="70"/>
    </row>
    <row r="26" ht="18" customHeight="1"/>
    <row r="27" ht="18" customHeight="1"/>
    <row r="28" ht="18" customHeight="1"/>
    <row r="29" ht="18" customHeight="1"/>
    <row r="30" ht="18" customHeight="1"/>
    <row r="31" ht="18" customHeight="1"/>
    <row r="32" ht="18" customHeight="1"/>
  </sheetData>
  <sheetProtection/>
  <mergeCells count="6">
    <mergeCell ref="A1:G1"/>
    <mergeCell ref="F2:G2"/>
    <mergeCell ref="B3:D3"/>
    <mergeCell ref="E3:G3"/>
    <mergeCell ref="A20:F20"/>
    <mergeCell ref="A3:A4"/>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theme="5" tint="0.39998000860214233"/>
  </sheetPr>
  <dimension ref="A1:P22"/>
  <sheetViews>
    <sheetView zoomScale="90" zoomScaleNormal="90" zoomScaleSheetLayoutView="100" zoomScalePageLayoutView="0" workbookViewId="0" topLeftCell="A1">
      <selection activeCell="E14" sqref="E14"/>
    </sheetView>
  </sheetViews>
  <sheetFormatPr defaultColWidth="9.00390625" defaultRowHeight="14.25"/>
  <cols>
    <col min="1" max="1" width="12.875" style="1" customWidth="1"/>
    <col min="2" max="2" width="10.50390625" style="1" customWidth="1"/>
    <col min="3" max="3" width="9.00390625" style="1" customWidth="1"/>
    <col min="4" max="4" width="9.00390625" style="50" customWidth="1"/>
    <col min="5" max="5" width="10.75390625" style="1" customWidth="1"/>
    <col min="6" max="6" width="10.125" style="1" customWidth="1"/>
    <col min="7" max="7" width="8.75390625" style="1" customWidth="1"/>
    <col min="8" max="8" width="9.00390625" style="1" hidden="1" customWidth="1"/>
    <col min="9" max="9" width="8.75390625" style="1" hidden="1" customWidth="1"/>
    <col min="10" max="10" width="9.00390625" style="1" hidden="1" customWidth="1"/>
    <col min="11" max="11" width="9.375" style="1" hidden="1" customWidth="1"/>
    <col min="12" max="12" width="9.875" style="1" hidden="1" customWidth="1"/>
    <col min="13" max="17" width="9.00390625" style="1" hidden="1" customWidth="1"/>
    <col min="18" max="16384" width="9.00390625" style="1" customWidth="1"/>
  </cols>
  <sheetData>
    <row r="1" spans="1:8" ht="27.75" customHeight="1">
      <c r="A1" s="106" t="s">
        <v>51</v>
      </c>
      <c r="B1" s="106"/>
      <c r="C1" s="106"/>
      <c r="D1" s="106"/>
      <c r="E1" s="106"/>
      <c r="F1" s="106"/>
      <c r="G1" s="3"/>
      <c r="H1" s="3"/>
    </row>
    <row r="2" spans="1:8" ht="19.5" customHeight="1">
      <c r="A2" s="51"/>
      <c r="B2" s="32"/>
      <c r="E2" s="114" t="s">
        <v>24</v>
      </c>
      <c r="F2" s="114"/>
      <c r="G2" s="52"/>
      <c r="H2" s="52"/>
    </row>
    <row r="3" spans="1:8" ht="20.25" customHeight="1">
      <c r="A3" s="103"/>
      <c r="B3" s="108" t="s">
        <v>21</v>
      </c>
      <c r="C3" s="109"/>
      <c r="D3" s="110"/>
      <c r="E3" s="108" t="s">
        <v>52</v>
      </c>
      <c r="F3" s="109"/>
      <c r="G3" s="109"/>
      <c r="H3" s="54"/>
    </row>
    <row r="4" spans="1:8" ht="20.25" customHeight="1">
      <c r="A4" s="104"/>
      <c r="B4" s="55" t="s">
        <v>23</v>
      </c>
      <c r="C4" s="55" t="s">
        <v>32</v>
      </c>
      <c r="D4" s="55" t="s">
        <v>33</v>
      </c>
      <c r="E4" s="55" t="s">
        <v>23</v>
      </c>
      <c r="F4" s="55" t="s">
        <v>32</v>
      </c>
      <c r="G4" s="56" t="s">
        <v>33</v>
      </c>
      <c r="H4" s="57"/>
    </row>
    <row r="5" spans="1:12" ht="26.25" customHeight="1">
      <c r="A5" s="53" t="s">
        <v>34</v>
      </c>
      <c r="B5" s="58">
        <v>1575904</v>
      </c>
      <c r="C5" s="59">
        <v>-15.220699224197165</v>
      </c>
      <c r="D5" s="60" t="s">
        <v>35</v>
      </c>
      <c r="E5" s="58">
        <v>1071956</v>
      </c>
      <c r="F5" s="59">
        <v>-25.2989387404677</v>
      </c>
      <c r="G5" s="11" t="s">
        <v>35</v>
      </c>
      <c r="H5" s="61"/>
      <c r="I5" s="25">
        <f aca="true" t="shared" si="0" ref="I5:I16">B5/(1+C5/100)</f>
        <v>1858831.0891681528</v>
      </c>
      <c r="J5" s="25"/>
      <c r="K5" s="25">
        <f aca="true" t="shared" si="1" ref="K5:K16">E5/(1+F5/100)</f>
        <v>1434994.3386690668</v>
      </c>
      <c r="L5" s="25"/>
    </row>
    <row r="6" spans="1:16" ht="26.25" customHeight="1">
      <c r="A6" s="8" t="s">
        <v>36</v>
      </c>
      <c r="B6" s="31">
        <v>96446</v>
      </c>
      <c r="C6" s="13">
        <v>-15.662675687143734</v>
      </c>
      <c r="D6" s="62">
        <f>RANK(M6,M$6:M$16)</f>
        <v>6</v>
      </c>
      <c r="E6" s="31">
        <v>71630</v>
      </c>
      <c r="F6" s="13">
        <v>-24.960977193919774</v>
      </c>
      <c r="G6" s="14">
        <f>RANK(P6,P$6:P$16)</f>
        <v>5</v>
      </c>
      <c r="H6" s="61"/>
      <c r="I6" s="25">
        <f t="shared" si="0"/>
        <v>114357.4340137062</v>
      </c>
      <c r="J6" s="25"/>
      <c r="K6" s="25">
        <f t="shared" si="1"/>
        <v>95457</v>
      </c>
      <c r="L6" s="25"/>
      <c r="M6" s="26">
        <f>ROUND(C6,1)</f>
        <v>-15.7</v>
      </c>
      <c r="P6" s="26">
        <f>ROUND(F6,1)</f>
        <v>-25</v>
      </c>
    </row>
    <row r="7" spans="1:16" ht="26.25" customHeight="1">
      <c r="A7" s="8" t="s">
        <v>37</v>
      </c>
      <c r="B7" s="31">
        <v>78597</v>
      </c>
      <c r="C7" s="13">
        <v>-25.863776564135943</v>
      </c>
      <c r="D7" s="62">
        <f aca="true" t="shared" si="2" ref="D7:D16">RANK(M7,M$6:M$16)</f>
        <v>9</v>
      </c>
      <c r="E7" s="31">
        <v>62369</v>
      </c>
      <c r="F7" s="13">
        <v>-30.68681929317626</v>
      </c>
      <c r="G7" s="14">
        <f aca="true" t="shared" si="3" ref="G7:G16">RANK(P7,P$6:P$16)</f>
        <v>9</v>
      </c>
      <c r="H7" s="61"/>
      <c r="I7" s="25">
        <f t="shared" si="0"/>
        <v>106017</v>
      </c>
      <c r="J7" s="25"/>
      <c r="K7" s="25">
        <f t="shared" si="1"/>
        <v>89981.44272703951</v>
      </c>
      <c r="L7" s="25"/>
      <c r="M7" s="26">
        <f aca="true" t="shared" si="4" ref="M7:M16">ROUND(C7,1)</f>
        <v>-25.9</v>
      </c>
      <c r="P7" s="26">
        <f aca="true" t="shared" si="5" ref="P7:P16">ROUND(F7,1)</f>
        <v>-30.7</v>
      </c>
    </row>
    <row r="8" spans="1:16" ht="26.25" customHeight="1">
      <c r="A8" s="8" t="s">
        <v>38</v>
      </c>
      <c r="B8" s="31">
        <v>174953</v>
      </c>
      <c r="C8" s="13">
        <v>-20.304563903301187</v>
      </c>
      <c r="D8" s="62">
        <f t="shared" si="2"/>
        <v>7</v>
      </c>
      <c r="E8" s="31">
        <v>135899</v>
      </c>
      <c r="F8" s="13">
        <v>-25.668387774301532</v>
      </c>
      <c r="G8" s="14">
        <f t="shared" si="3"/>
        <v>6</v>
      </c>
      <c r="H8" s="61"/>
      <c r="I8" s="25">
        <f t="shared" si="0"/>
        <v>219527</v>
      </c>
      <c r="J8" s="25"/>
      <c r="K8" s="25">
        <f t="shared" si="1"/>
        <v>182828.00000000003</v>
      </c>
      <c r="L8" s="25"/>
      <c r="M8" s="26">
        <f t="shared" si="4"/>
        <v>-20.3</v>
      </c>
      <c r="P8" s="26">
        <f t="shared" si="5"/>
        <v>-25.7</v>
      </c>
    </row>
    <row r="9" spans="1:16" ht="26.25" customHeight="1">
      <c r="A9" s="8" t="s">
        <v>39</v>
      </c>
      <c r="B9" s="31">
        <v>94471</v>
      </c>
      <c r="C9" s="13">
        <v>-34.4715887020698</v>
      </c>
      <c r="D9" s="62">
        <f t="shared" si="2"/>
        <v>10</v>
      </c>
      <c r="E9" s="31">
        <v>71149</v>
      </c>
      <c r="F9" s="13">
        <v>-40.257112148591006</v>
      </c>
      <c r="G9" s="14">
        <f t="shared" si="3"/>
        <v>10</v>
      </c>
      <c r="H9" s="61"/>
      <c r="I9" s="25">
        <f t="shared" si="0"/>
        <v>144167.99999999997</v>
      </c>
      <c r="J9" s="25"/>
      <c r="K9" s="25">
        <f t="shared" si="1"/>
        <v>119091.99999999999</v>
      </c>
      <c r="L9" s="25"/>
      <c r="M9" s="26">
        <f t="shared" si="4"/>
        <v>-34.5</v>
      </c>
      <c r="P9" s="26">
        <f t="shared" si="5"/>
        <v>-40.3</v>
      </c>
    </row>
    <row r="10" spans="1:16" ht="26.25" customHeight="1">
      <c r="A10" s="8" t="s">
        <v>40</v>
      </c>
      <c r="B10" s="31">
        <v>143607</v>
      </c>
      <c r="C10" s="13">
        <v>-21.326751983170446</v>
      </c>
      <c r="D10" s="62">
        <f t="shared" si="2"/>
        <v>8</v>
      </c>
      <c r="E10" s="31">
        <v>111017</v>
      </c>
      <c r="F10" s="13">
        <v>-28.1434063871377</v>
      </c>
      <c r="G10" s="14">
        <f t="shared" si="3"/>
        <v>8</v>
      </c>
      <c r="H10" s="61"/>
      <c r="I10" s="25">
        <f t="shared" si="0"/>
        <v>182536</v>
      </c>
      <c r="J10" s="25"/>
      <c r="K10" s="25">
        <f t="shared" si="1"/>
        <v>154498</v>
      </c>
      <c r="L10" s="25"/>
      <c r="M10" s="26">
        <f t="shared" si="4"/>
        <v>-21.3</v>
      </c>
      <c r="P10" s="26">
        <f t="shared" si="5"/>
        <v>-28.1</v>
      </c>
    </row>
    <row r="11" spans="1:16" ht="26.25" customHeight="1">
      <c r="A11" s="8" t="s">
        <v>41</v>
      </c>
      <c r="B11" s="31">
        <v>87729</v>
      </c>
      <c r="C11" s="13">
        <v>-2.4810751325574416</v>
      </c>
      <c r="D11" s="62">
        <f t="shared" si="2"/>
        <v>2</v>
      </c>
      <c r="E11" s="31">
        <v>59305</v>
      </c>
      <c r="F11" s="13">
        <v>-20.16557851517803</v>
      </c>
      <c r="G11" s="14">
        <f t="shared" si="3"/>
        <v>3</v>
      </c>
      <c r="H11" s="61"/>
      <c r="I11" s="25">
        <f t="shared" si="0"/>
        <v>89961</v>
      </c>
      <c r="J11" s="25"/>
      <c r="K11" s="25">
        <f t="shared" si="1"/>
        <v>74285</v>
      </c>
      <c r="L11" s="25"/>
      <c r="M11" s="26">
        <f t="shared" si="4"/>
        <v>-2.5</v>
      </c>
      <c r="P11" s="26">
        <f t="shared" si="5"/>
        <v>-20.2</v>
      </c>
    </row>
    <row r="12" spans="1:16" ht="26.25" customHeight="1">
      <c r="A12" s="8" t="s">
        <v>42</v>
      </c>
      <c r="B12" s="31">
        <v>73054</v>
      </c>
      <c r="C12" s="13">
        <v>-3.6430304948823466</v>
      </c>
      <c r="D12" s="62">
        <f t="shared" si="2"/>
        <v>3</v>
      </c>
      <c r="E12" s="31">
        <v>50689</v>
      </c>
      <c r="F12" s="13">
        <v>-18.026715828966942</v>
      </c>
      <c r="G12" s="14">
        <f t="shared" si="3"/>
        <v>2</v>
      </c>
      <c r="H12" s="61"/>
      <c r="I12" s="27">
        <f t="shared" si="0"/>
        <v>75816</v>
      </c>
      <c r="J12" s="25"/>
      <c r="K12" s="27">
        <f t="shared" si="1"/>
        <v>61836</v>
      </c>
      <c r="L12" s="25"/>
      <c r="M12" s="26">
        <f t="shared" si="4"/>
        <v>-3.6</v>
      </c>
      <c r="P12" s="26">
        <f t="shared" si="5"/>
        <v>-18</v>
      </c>
    </row>
    <row r="13" spans="1:16" ht="26.25" customHeight="1">
      <c r="A13" s="8" t="s">
        <v>43</v>
      </c>
      <c r="B13" s="31">
        <v>63587</v>
      </c>
      <c r="C13" s="13">
        <v>-15.601067148033607</v>
      </c>
      <c r="D13" s="62">
        <f t="shared" si="2"/>
        <v>5</v>
      </c>
      <c r="E13" s="31">
        <v>40481</v>
      </c>
      <c r="F13" s="13">
        <v>-27.784715284715283</v>
      </c>
      <c r="G13" s="14">
        <f t="shared" si="3"/>
        <v>7</v>
      </c>
      <c r="H13" s="61"/>
      <c r="I13" s="25">
        <f t="shared" si="0"/>
        <v>75341</v>
      </c>
      <c r="J13" s="25"/>
      <c r="K13" s="25">
        <f t="shared" si="1"/>
        <v>56056</v>
      </c>
      <c r="L13" s="25"/>
      <c r="M13" s="26">
        <f t="shared" si="4"/>
        <v>-15.6</v>
      </c>
      <c r="P13" s="26">
        <f t="shared" si="5"/>
        <v>-27.8</v>
      </c>
    </row>
    <row r="14" spans="1:16" ht="26.25" customHeight="1">
      <c r="A14" s="8" t="s">
        <v>44</v>
      </c>
      <c r="B14" s="31">
        <v>28158</v>
      </c>
      <c r="C14" s="13">
        <v>6.000602318927872</v>
      </c>
      <c r="D14" s="62">
        <f t="shared" si="2"/>
        <v>1</v>
      </c>
      <c r="E14" s="31">
        <v>17428</v>
      </c>
      <c r="F14" s="13">
        <v>5.675479020130973</v>
      </c>
      <c r="G14" s="14">
        <f t="shared" si="3"/>
        <v>1</v>
      </c>
      <c r="H14" s="61"/>
      <c r="I14" s="25">
        <f t="shared" si="0"/>
        <v>26564</v>
      </c>
      <c r="J14" s="25"/>
      <c r="K14" s="25">
        <f t="shared" si="1"/>
        <v>16492</v>
      </c>
      <c r="L14" s="25"/>
      <c r="M14" s="26">
        <f t="shared" si="4"/>
        <v>6</v>
      </c>
      <c r="P14" s="26">
        <f t="shared" si="5"/>
        <v>5.7</v>
      </c>
    </row>
    <row r="15" spans="1:16" ht="26.25" customHeight="1">
      <c r="A15" s="8" t="s">
        <v>45</v>
      </c>
      <c r="B15" s="31">
        <v>39071</v>
      </c>
      <c r="C15" s="13">
        <v>-6.882909506899592</v>
      </c>
      <c r="D15" s="62">
        <f t="shared" si="2"/>
        <v>4</v>
      </c>
      <c r="E15" s="31">
        <v>23457</v>
      </c>
      <c r="F15" s="13">
        <v>-21.535373808329155</v>
      </c>
      <c r="G15" s="14">
        <f t="shared" si="3"/>
        <v>4</v>
      </c>
      <c r="H15" s="61"/>
      <c r="I15" s="25">
        <f t="shared" si="0"/>
        <v>41959</v>
      </c>
      <c r="J15" s="25"/>
      <c r="K15" s="25">
        <f t="shared" si="1"/>
        <v>29895</v>
      </c>
      <c r="L15" s="25"/>
      <c r="M15" s="26">
        <f t="shared" si="4"/>
        <v>-6.9</v>
      </c>
      <c r="P15" s="26">
        <f t="shared" si="5"/>
        <v>-21.5</v>
      </c>
    </row>
    <row r="16" spans="1:16" ht="26.25" customHeight="1">
      <c r="A16" s="8" t="s">
        <v>46</v>
      </c>
      <c r="B16" s="31">
        <v>151598</v>
      </c>
      <c r="C16" s="13">
        <v>-40.062547691626435</v>
      </c>
      <c r="D16" s="62">
        <f t="shared" si="2"/>
        <v>11</v>
      </c>
      <c r="E16" s="31">
        <v>102142</v>
      </c>
      <c r="F16" s="13">
        <v>-51.18241951517932</v>
      </c>
      <c r="G16" s="14">
        <f t="shared" si="3"/>
        <v>11</v>
      </c>
      <c r="H16" s="61"/>
      <c r="I16" s="25">
        <f t="shared" si="0"/>
        <v>252926.99999999994</v>
      </c>
      <c r="J16" s="25">
        <f>B16/I16*100-100</f>
        <v>-40.06254769162643</v>
      </c>
      <c r="K16" s="25">
        <f t="shared" si="1"/>
        <v>209232</v>
      </c>
      <c r="L16" s="25">
        <f>E16/K16*100-100</f>
        <v>-51.18241951517932</v>
      </c>
      <c r="M16" s="26">
        <f t="shared" si="4"/>
        <v>-40.1</v>
      </c>
      <c r="P16" s="26">
        <f t="shared" si="5"/>
        <v>-51.2</v>
      </c>
    </row>
    <row r="17" spans="1:12" ht="26.25" customHeight="1">
      <c r="A17" s="8" t="s">
        <v>47</v>
      </c>
      <c r="B17" s="15">
        <f>B5-SUM(B8:B16)</f>
        <v>719676</v>
      </c>
      <c r="C17" s="13">
        <f>J17</f>
        <v>-4.047305389536092</v>
      </c>
      <c r="D17" s="16" t="s">
        <v>35</v>
      </c>
      <c r="E17" s="15">
        <f>E5-SUM(E8:E16)</f>
        <v>460389</v>
      </c>
      <c r="F17" s="13">
        <f>L17</f>
        <v>-13.261858727769251</v>
      </c>
      <c r="G17" s="17" t="s">
        <v>35</v>
      </c>
      <c r="H17" s="61"/>
      <c r="I17" s="28">
        <f>I5-SUM(I8:I16)</f>
        <v>750032.0891681528</v>
      </c>
      <c r="J17" s="25">
        <f>B17/I17*100-100</f>
        <v>-4.047305389536092</v>
      </c>
      <c r="K17" s="28">
        <f>K5-SUM(K8:K16)</f>
        <v>530780.3386690668</v>
      </c>
      <c r="L17" s="25">
        <f>E17/K17*100-100</f>
        <v>-13.261858727769251</v>
      </c>
    </row>
    <row r="18" spans="1:12" ht="26.25" customHeight="1">
      <c r="A18" s="18" t="s">
        <v>48</v>
      </c>
      <c r="B18" s="15">
        <f>B5-SUM(B9:B15)</f>
        <v>1046227</v>
      </c>
      <c r="C18" s="13">
        <f>J18</f>
        <v>-14.418085467793688</v>
      </c>
      <c r="D18" s="16" t="s">
        <v>35</v>
      </c>
      <c r="E18" s="15">
        <f>E5-SUM(E9:E15)</f>
        <v>698430</v>
      </c>
      <c r="F18" s="13">
        <f>L18</f>
        <v>-24.31735255447485</v>
      </c>
      <c r="G18" s="17" t="s">
        <v>35</v>
      </c>
      <c r="H18" s="61"/>
      <c r="I18" s="28">
        <f>I5-SUM(I9:I15)</f>
        <v>1222486.0891681528</v>
      </c>
      <c r="J18" s="25">
        <f>B18/I18*100-100</f>
        <v>-14.418085467793688</v>
      </c>
      <c r="K18" s="28">
        <f>K5-SUM(K9:K15)</f>
        <v>922840.3386690668</v>
      </c>
      <c r="L18" s="25">
        <f>E18/K18*100-100</f>
        <v>-24.31735255447485</v>
      </c>
    </row>
    <row r="19" spans="1:12" ht="38.25" customHeight="1">
      <c r="A19" s="19" t="s">
        <v>49</v>
      </c>
      <c r="B19" s="20">
        <f>B5-SUM(B11:B15)</f>
        <v>1284305</v>
      </c>
      <c r="C19" s="21">
        <f>J19</f>
        <v>-17.098294845817435</v>
      </c>
      <c r="D19" s="22" t="s">
        <v>35</v>
      </c>
      <c r="E19" s="20">
        <f>E5-SUM(E11:E15)</f>
        <v>880596</v>
      </c>
      <c r="F19" s="21">
        <f>L19</f>
        <v>-26.39805498583455</v>
      </c>
      <c r="G19" s="23" t="s">
        <v>35</v>
      </c>
      <c r="H19" s="61"/>
      <c r="I19" s="28">
        <f>I5-SUM(I11:I15)</f>
        <v>1549190.0891681528</v>
      </c>
      <c r="J19" s="25">
        <f>B19/I19*100-100</f>
        <v>-17.098294845817435</v>
      </c>
      <c r="K19" s="28">
        <f>K5-SUM(K11:K15)</f>
        <v>1196430.3386690668</v>
      </c>
      <c r="L19" s="25">
        <f>E19/K19*100-100</f>
        <v>-26.39805498583455</v>
      </c>
    </row>
    <row r="20" spans="1:5" ht="18" customHeight="1">
      <c r="A20" s="105" t="s">
        <v>53</v>
      </c>
      <c r="B20" s="111"/>
      <c r="C20" s="111"/>
      <c r="D20" s="111"/>
      <c r="E20" s="111"/>
    </row>
    <row r="21" ht="18" customHeight="1"/>
    <row r="22" ht="18" customHeight="1">
      <c r="B22" s="63"/>
    </row>
    <row r="23" ht="18" customHeight="1"/>
    <row r="24" ht="18" customHeight="1"/>
    <row r="25" ht="18" customHeight="1"/>
    <row r="26" ht="18" customHeight="1"/>
    <row r="27" ht="18" customHeight="1"/>
    <row r="28" ht="18" customHeight="1"/>
    <row r="29" ht="18" customHeight="1"/>
    <row r="30" ht="18" customHeight="1"/>
    <row r="31" ht="18" customHeight="1"/>
    <row r="32" ht="18" customHeight="1"/>
  </sheetData>
  <sheetProtection/>
  <mergeCells count="6">
    <mergeCell ref="A1:F1"/>
    <mergeCell ref="E2:F2"/>
    <mergeCell ref="B3:D3"/>
    <mergeCell ref="E3:G3"/>
    <mergeCell ref="A20:E20"/>
    <mergeCell ref="A3:A4"/>
  </mergeCells>
  <printOptions horizontalCentered="1"/>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theme="5" tint="0.39998000860214233"/>
  </sheetPr>
  <dimension ref="A1:P20"/>
  <sheetViews>
    <sheetView zoomScale="90" zoomScaleNormal="90" zoomScaleSheetLayoutView="100" zoomScalePageLayoutView="0" workbookViewId="0" topLeftCell="A1">
      <selection activeCell="S8" sqref="S8"/>
    </sheetView>
  </sheetViews>
  <sheetFormatPr defaultColWidth="9.00390625" defaultRowHeight="14.25"/>
  <cols>
    <col min="1" max="1" width="16.125" style="1" customWidth="1"/>
    <col min="2" max="2" width="3.25390625" style="1" hidden="1" customWidth="1"/>
    <col min="3" max="3" width="12.875" style="1" customWidth="1"/>
    <col min="4" max="4" width="8.50390625" style="1" customWidth="1"/>
    <col min="5" max="5" width="10.125" style="1" customWidth="1"/>
    <col min="6" max="7" width="9.375" style="1" customWidth="1"/>
    <col min="8" max="8" width="7.00390625" style="1" customWidth="1"/>
    <col min="9" max="12" width="8.375" style="1" hidden="1" customWidth="1"/>
    <col min="13" max="13" width="9.00390625" style="1" hidden="1" customWidth="1"/>
    <col min="14" max="15" width="5.125" style="1" hidden="1" customWidth="1"/>
    <col min="16" max="16" width="9.00390625" style="1" hidden="1" customWidth="1"/>
    <col min="17" max="16384" width="9.00390625" style="1" customWidth="1"/>
  </cols>
  <sheetData>
    <row r="1" spans="1:7" ht="37.5" customHeight="1">
      <c r="A1" s="106" t="s">
        <v>54</v>
      </c>
      <c r="B1" s="106"/>
      <c r="C1" s="106"/>
      <c r="D1" s="106"/>
      <c r="E1" s="106"/>
      <c r="F1" s="106"/>
      <c r="G1" s="3"/>
    </row>
    <row r="2" spans="3:7" ht="15" customHeight="1">
      <c r="C2" s="34"/>
      <c r="D2" s="34"/>
      <c r="E2" s="34"/>
      <c r="F2" s="34"/>
      <c r="G2" s="34"/>
    </row>
    <row r="3" spans="1:7" ht="36.75" customHeight="1">
      <c r="A3" s="117"/>
      <c r="B3" s="5"/>
      <c r="C3" s="115" t="s">
        <v>55</v>
      </c>
      <c r="D3" s="115"/>
      <c r="E3" s="115" t="s">
        <v>56</v>
      </c>
      <c r="F3" s="115"/>
      <c r="G3" s="108"/>
    </row>
    <row r="4" spans="1:7" ht="23.25" customHeight="1">
      <c r="A4" s="117"/>
      <c r="B4" s="5"/>
      <c r="C4" s="6" t="s">
        <v>57</v>
      </c>
      <c r="D4" s="6" t="s">
        <v>33</v>
      </c>
      <c r="E4" s="44" t="s">
        <v>20</v>
      </c>
      <c r="F4" s="6" t="s">
        <v>32</v>
      </c>
      <c r="G4" s="7" t="s">
        <v>33</v>
      </c>
    </row>
    <row r="5" spans="1:12" ht="23.25" customHeight="1">
      <c r="A5" s="8" t="s">
        <v>34</v>
      </c>
      <c r="B5" s="8"/>
      <c r="C5" s="45">
        <v>6.6</v>
      </c>
      <c r="D5" s="11" t="s">
        <v>35</v>
      </c>
      <c r="E5" s="15">
        <v>18059005</v>
      </c>
      <c r="F5" s="13">
        <v>10.481584929138933</v>
      </c>
      <c r="G5" s="11" t="s">
        <v>35</v>
      </c>
      <c r="H5" s="46"/>
      <c r="I5" s="25">
        <f aca="true" t="shared" si="0" ref="I5:I16">B5/(1+C5/100)</f>
        <v>0</v>
      </c>
      <c r="J5" s="25"/>
      <c r="K5" s="25">
        <f aca="true" t="shared" si="1" ref="K5:K16">E5/(1+F5/100)</f>
        <v>16345714.999999998</v>
      </c>
      <c r="L5" s="25"/>
    </row>
    <row r="6" spans="1:16" ht="23.25" customHeight="1">
      <c r="A6" s="8" t="s">
        <v>36</v>
      </c>
      <c r="B6" s="8"/>
      <c r="C6" s="47">
        <v>6.1</v>
      </c>
      <c r="D6" s="14">
        <f>RANK(M6,M$6:M$16)</f>
        <v>9</v>
      </c>
      <c r="E6" s="15">
        <v>2185062</v>
      </c>
      <c r="F6" s="13">
        <v>10.380693979346006</v>
      </c>
      <c r="G6" s="14">
        <f>RANK(P6,P$6:P$16)</f>
        <v>5</v>
      </c>
      <c r="H6" s="46"/>
      <c r="I6" s="25">
        <f t="shared" si="0"/>
        <v>0</v>
      </c>
      <c r="J6" s="25"/>
      <c r="K6" s="25">
        <f t="shared" si="1"/>
        <v>1979569.0000000002</v>
      </c>
      <c r="L6" s="25"/>
      <c r="M6" s="26">
        <f>ROUND(C6,1)</f>
        <v>6.1</v>
      </c>
      <c r="P6" s="26">
        <f>ROUND(F6,1)</f>
        <v>10.4</v>
      </c>
    </row>
    <row r="7" spans="1:16" ht="23.25" customHeight="1">
      <c r="A7" s="8" t="s">
        <v>37</v>
      </c>
      <c r="B7" s="8"/>
      <c r="C7" s="47">
        <v>6.3</v>
      </c>
      <c r="D7" s="14">
        <f aca="true" t="shared" si="2" ref="D7:D16">RANK(M7,M$6:M$16)</f>
        <v>7</v>
      </c>
      <c r="E7" s="15">
        <v>2349771</v>
      </c>
      <c r="F7" s="13">
        <v>10.052418157514879</v>
      </c>
      <c r="G7" s="14">
        <f aca="true" t="shared" si="3" ref="G7:G16">RANK(P7,P$6:P$16)</f>
        <v>7</v>
      </c>
      <c r="H7" s="46"/>
      <c r="I7" s="25">
        <f t="shared" si="0"/>
        <v>0</v>
      </c>
      <c r="J7" s="25"/>
      <c r="K7" s="25">
        <f t="shared" si="1"/>
        <v>2135138</v>
      </c>
      <c r="L7" s="25"/>
      <c r="M7" s="26">
        <f aca="true" t="shared" si="4" ref="M7:M16">ROUND(C7,1)</f>
        <v>6.3</v>
      </c>
      <c r="P7" s="26">
        <f aca="true" t="shared" si="5" ref="P7:P16">ROUND(F7,1)</f>
        <v>10.1</v>
      </c>
    </row>
    <row r="8" spans="1:16" ht="23.25" customHeight="1">
      <c r="A8" s="8" t="s">
        <v>38</v>
      </c>
      <c r="B8" s="8"/>
      <c r="C8" s="45">
        <v>7</v>
      </c>
      <c r="D8" s="14">
        <f t="shared" si="2"/>
        <v>1</v>
      </c>
      <c r="E8" s="15">
        <v>2632424</v>
      </c>
      <c r="F8" s="13">
        <v>10.6517523834424</v>
      </c>
      <c r="G8" s="14">
        <f t="shared" si="3"/>
        <v>4</v>
      </c>
      <c r="H8" s="46"/>
      <c r="I8" s="25">
        <f t="shared" si="0"/>
        <v>0</v>
      </c>
      <c r="J8" s="25"/>
      <c r="K8" s="25">
        <f t="shared" si="1"/>
        <v>2379017</v>
      </c>
      <c r="L8" s="25"/>
      <c r="M8" s="26">
        <f t="shared" si="4"/>
        <v>7</v>
      </c>
      <c r="P8" s="26">
        <f t="shared" si="5"/>
        <v>10.7</v>
      </c>
    </row>
    <row r="9" spans="1:16" ht="23.25" customHeight="1">
      <c r="A9" s="8" t="s">
        <v>39</v>
      </c>
      <c r="B9" s="8"/>
      <c r="C9" s="45">
        <v>6</v>
      </c>
      <c r="D9" s="14">
        <f t="shared" si="2"/>
        <v>10</v>
      </c>
      <c r="E9" s="15">
        <v>1763465</v>
      </c>
      <c r="F9" s="13">
        <v>9.839675114762471</v>
      </c>
      <c r="G9" s="14">
        <f t="shared" si="3"/>
        <v>10</v>
      </c>
      <c r="H9" s="46"/>
      <c r="I9" s="25">
        <f t="shared" si="0"/>
        <v>0</v>
      </c>
      <c r="J9" s="25"/>
      <c r="K9" s="25">
        <f t="shared" si="1"/>
        <v>1605490</v>
      </c>
      <c r="L9" s="25"/>
      <c r="M9" s="26">
        <f t="shared" si="4"/>
        <v>6</v>
      </c>
      <c r="P9" s="26">
        <f t="shared" si="5"/>
        <v>9.8</v>
      </c>
    </row>
    <row r="10" spans="1:16" ht="23.25" customHeight="1">
      <c r="A10" s="8" t="s">
        <v>40</v>
      </c>
      <c r="B10" s="8"/>
      <c r="C10" s="47">
        <v>6.8</v>
      </c>
      <c r="D10" s="14">
        <f t="shared" si="2"/>
        <v>3</v>
      </c>
      <c r="E10" s="15">
        <v>2288050</v>
      </c>
      <c r="F10" s="13">
        <v>10.1</v>
      </c>
      <c r="G10" s="14">
        <f t="shared" si="3"/>
        <v>7</v>
      </c>
      <c r="H10" s="46"/>
      <c r="I10" s="25">
        <f t="shared" si="0"/>
        <v>0</v>
      </c>
      <c r="J10" s="25"/>
      <c r="K10" s="25">
        <f t="shared" si="1"/>
        <v>2078156.2216167122</v>
      </c>
      <c r="L10" s="25"/>
      <c r="M10" s="26">
        <f t="shared" si="4"/>
        <v>6.8</v>
      </c>
      <c r="P10" s="26">
        <f t="shared" si="5"/>
        <v>10.1</v>
      </c>
    </row>
    <row r="11" spans="1:16" ht="23.25" customHeight="1">
      <c r="A11" s="8" t="s">
        <v>41</v>
      </c>
      <c r="B11" s="8"/>
      <c r="C11" s="47">
        <v>6.6</v>
      </c>
      <c r="D11" s="14">
        <f t="shared" si="2"/>
        <v>5</v>
      </c>
      <c r="E11" s="15">
        <v>845491</v>
      </c>
      <c r="F11" s="13">
        <v>11.26345571785761</v>
      </c>
      <c r="G11" s="14">
        <f t="shared" si="3"/>
        <v>2</v>
      </c>
      <c r="H11" s="46"/>
      <c r="I11" s="25">
        <f t="shared" si="0"/>
        <v>0</v>
      </c>
      <c r="J11" s="25"/>
      <c r="K11" s="25">
        <f t="shared" si="1"/>
        <v>759900</v>
      </c>
      <c r="L11" s="25"/>
      <c r="M11" s="26">
        <f t="shared" si="4"/>
        <v>6.6</v>
      </c>
      <c r="P11" s="26">
        <f t="shared" si="5"/>
        <v>11.3</v>
      </c>
    </row>
    <row r="12" spans="1:16" ht="23.25" customHeight="1">
      <c r="A12" s="8" t="s">
        <v>42</v>
      </c>
      <c r="B12" s="8"/>
      <c r="C12" s="47">
        <v>6.9</v>
      </c>
      <c r="D12" s="14">
        <f t="shared" si="2"/>
        <v>2</v>
      </c>
      <c r="E12" s="15">
        <v>1075828</v>
      </c>
      <c r="F12" s="13">
        <v>10.340427975975587</v>
      </c>
      <c r="G12" s="14">
        <f t="shared" si="3"/>
        <v>6</v>
      </c>
      <c r="H12" s="46"/>
      <c r="I12" s="27">
        <f t="shared" si="0"/>
        <v>0</v>
      </c>
      <c r="J12" s="25"/>
      <c r="K12" s="27">
        <f t="shared" si="1"/>
        <v>975008</v>
      </c>
      <c r="L12" s="25"/>
      <c r="M12" s="26">
        <f t="shared" si="4"/>
        <v>6.9</v>
      </c>
      <c r="P12" s="26">
        <f t="shared" si="5"/>
        <v>10.3</v>
      </c>
    </row>
    <row r="13" spans="1:16" ht="23.25" customHeight="1">
      <c r="A13" s="8" t="s">
        <v>43</v>
      </c>
      <c r="B13" s="8"/>
      <c r="C13" s="47">
        <v>6.5</v>
      </c>
      <c r="D13" s="14">
        <f t="shared" si="2"/>
        <v>6</v>
      </c>
      <c r="E13" s="15">
        <v>657641</v>
      </c>
      <c r="F13" s="13">
        <v>9.827770197714386</v>
      </c>
      <c r="G13" s="14">
        <f t="shared" si="3"/>
        <v>10</v>
      </c>
      <c r="H13" s="46"/>
      <c r="I13" s="25">
        <f t="shared" si="0"/>
        <v>0</v>
      </c>
      <c r="J13" s="25"/>
      <c r="K13" s="25">
        <f t="shared" si="1"/>
        <v>598793</v>
      </c>
      <c r="L13" s="25"/>
      <c r="M13" s="26">
        <f t="shared" si="4"/>
        <v>6.5</v>
      </c>
      <c r="P13" s="26">
        <f t="shared" si="5"/>
        <v>9.8</v>
      </c>
    </row>
    <row r="14" spans="1:16" ht="23.25" customHeight="1">
      <c r="A14" s="8" t="s">
        <v>44</v>
      </c>
      <c r="B14" s="8"/>
      <c r="C14" s="47">
        <v>5.8</v>
      </c>
      <c r="D14" s="14">
        <f t="shared" si="2"/>
        <v>11</v>
      </c>
      <c r="E14" s="15">
        <v>509272</v>
      </c>
      <c r="F14" s="13">
        <v>15.1</v>
      </c>
      <c r="G14" s="14">
        <f t="shared" si="3"/>
        <v>1</v>
      </c>
      <c r="H14" s="46"/>
      <c r="I14" s="25">
        <f t="shared" si="0"/>
        <v>0</v>
      </c>
      <c r="J14" s="25"/>
      <c r="K14" s="25">
        <f t="shared" si="1"/>
        <v>442460.46915725456</v>
      </c>
      <c r="L14" s="25"/>
      <c r="M14" s="26">
        <f t="shared" si="4"/>
        <v>5.8</v>
      </c>
      <c r="P14" s="26">
        <f t="shared" si="5"/>
        <v>15.1</v>
      </c>
    </row>
    <row r="15" spans="1:16" ht="23.25" customHeight="1">
      <c r="A15" s="8" t="s">
        <v>45</v>
      </c>
      <c r="B15" s="8"/>
      <c r="C15" s="47">
        <v>6.2</v>
      </c>
      <c r="D15" s="14">
        <f t="shared" si="2"/>
        <v>8</v>
      </c>
      <c r="E15" s="15">
        <v>1212620</v>
      </c>
      <c r="F15" s="13">
        <v>11.007971643359582</v>
      </c>
      <c r="G15" s="14">
        <f t="shared" si="3"/>
        <v>3</v>
      </c>
      <c r="H15" s="46"/>
      <c r="I15" s="25">
        <f t="shared" si="0"/>
        <v>0</v>
      </c>
      <c r="J15" s="25"/>
      <c r="K15" s="25">
        <f t="shared" si="1"/>
        <v>1092372</v>
      </c>
      <c r="L15" s="25"/>
      <c r="M15" s="26">
        <f t="shared" si="4"/>
        <v>6.2</v>
      </c>
      <c r="P15" s="26">
        <f t="shared" si="5"/>
        <v>11</v>
      </c>
    </row>
    <row r="16" spans="1:16" ht="23.25" customHeight="1">
      <c r="A16" s="8" t="s">
        <v>46</v>
      </c>
      <c r="B16" s="8"/>
      <c r="C16" s="45">
        <v>6.7</v>
      </c>
      <c r="D16" s="14">
        <f t="shared" si="2"/>
        <v>4</v>
      </c>
      <c r="E16" s="15">
        <v>2539381</v>
      </c>
      <c r="F16" s="13">
        <v>10.11238537281693</v>
      </c>
      <c r="G16" s="14">
        <f t="shared" si="3"/>
        <v>7</v>
      </c>
      <c r="H16" s="46"/>
      <c r="I16" s="25">
        <f t="shared" si="0"/>
        <v>0</v>
      </c>
      <c r="J16" s="25" t="e">
        <f>B16/I16*100-100</f>
        <v>#DIV/0!</v>
      </c>
      <c r="K16" s="25">
        <f t="shared" si="1"/>
        <v>2306172</v>
      </c>
      <c r="L16" s="25">
        <f>E16/K16*100-100</f>
        <v>10.11238537281693</v>
      </c>
      <c r="M16" s="26">
        <f t="shared" si="4"/>
        <v>6.7</v>
      </c>
      <c r="P16" s="26">
        <f t="shared" si="5"/>
        <v>10.1</v>
      </c>
    </row>
    <row r="17" spans="1:12" ht="23.25" customHeight="1">
      <c r="A17" s="8" t="s">
        <v>47</v>
      </c>
      <c r="B17" s="8"/>
      <c r="C17" s="47">
        <v>6.238533520618138</v>
      </c>
      <c r="D17" s="17" t="s">
        <v>35</v>
      </c>
      <c r="E17" s="15">
        <v>4534833</v>
      </c>
      <c r="F17" s="13">
        <v>10.216556068430442</v>
      </c>
      <c r="G17" s="17" t="s">
        <v>35</v>
      </c>
      <c r="H17" s="46"/>
      <c r="I17" s="28">
        <f>I5-SUM(I8:I16)</f>
        <v>0</v>
      </c>
      <c r="J17" s="25" t="e">
        <f>B17/I17*100-100</f>
        <v>#DIV/0!</v>
      </c>
      <c r="K17" s="28">
        <f>K5-SUM(K8:K16)</f>
        <v>4108346.3092260323</v>
      </c>
      <c r="L17" s="25">
        <f>E17/K17*100-100</f>
        <v>10.380981997944389</v>
      </c>
    </row>
    <row r="18" spans="1:12" ht="23.25" customHeight="1">
      <c r="A18" s="18" t="s">
        <v>48</v>
      </c>
      <c r="B18" s="18"/>
      <c r="C18" s="47">
        <v>6.5715284700668</v>
      </c>
      <c r="D18" s="17" t="s">
        <v>35</v>
      </c>
      <c r="E18" s="15">
        <v>9706638</v>
      </c>
      <c r="F18" s="13">
        <v>10.299312473280054</v>
      </c>
      <c r="G18" s="17" t="s">
        <v>35</v>
      </c>
      <c r="H18" s="46"/>
      <c r="I18" s="28">
        <f>I5-SUM(I9:I15)</f>
        <v>0</v>
      </c>
      <c r="J18" s="25" t="e">
        <f>B18/I18*100-100</f>
        <v>#DIV/0!</v>
      </c>
      <c r="K18" s="28">
        <f>K5-SUM(K9:K15)</f>
        <v>8793535.309226032</v>
      </c>
      <c r="L18" s="25">
        <f>E18/K18*100-100</f>
        <v>10.38379512522063</v>
      </c>
    </row>
    <row r="19" spans="1:12" ht="34.5" customHeight="1">
      <c r="A19" s="19" t="s">
        <v>49</v>
      </c>
      <c r="B19" s="19"/>
      <c r="C19" s="48">
        <v>6.564056852470286</v>
      </c>
      <c r="D19" s="23" t="s">
        <v>35</v>
      </c>
      <c r="E19" s="20">
        <v>13758153</v>
      </c>
      <c r="F19" s="21">
        <v>10.189487501313781</v>
      </c>
      <c r="G19" s="23" t="s">
        <v>35</v>
      </c>
      <c r="H19" s="46"/>
      <c r="I19" s="28">
        <f>I5-SUM(I11:I15)</f>
        <v>0</v>
      </c>
      <c r="J19" s="25" t="e">
        <f>B19/I19*100-100</f>
        <v>#DIV/0!</v>
      </c>
      <c r="K19" s="28">
        <f>K5-SUM(K11:K15)</f>
        <v>12477181.530842744</v>
      </c>
      <c r="L19" s="25">
        <f>E19/K19*100-100</f>
        <v>10.266513042154443</v>
      </c>
    </row>
    <row r="20" spans="1:7" s="32" customFormat="1" ht="14.25">
      <c r="A20" s="116" t="s">
        <v>58</v>
      </c>
      <c r="B20" s="116"/>
      <c r="C20" s="116"/>
      <c r="D20" s="116"/>
      <c r="E20" s="116"/>
      <c r="F20" s="116"/>
      <c r="G20" s="49"/>
    </row>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sheetData>
  <sheetProtection/>
  <mergeCells count="5">
    <mergeCell ref="A1:F1"/>
    <mergeCell ref="C3:D3"/>
    <mergeCell ref="E3:G3"/>
    <mergeCell ref="A20:F20"/>
    <mergeCell ref="A3:A4"/>
  </mergeCells>
  <printOptions horizontalCentered="1"/>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theme="5" tint="0.39998000860214233"/>
  </sheetPr>
  <dimension ref="A1:P17"/>
  <sheetViews>
    <sheetView zoomScale="90" zoomScaleNormal="90" zoomScaleSheetLayoutView="100" zoomScalePageLayoutView="0" workbookViewId="0" topLeftCell="A1">
      <selection activeCell="G11" sqref="G11"/>
    </sheetView>
  </sheetViews>
  <sheetFormatPr defaultColWidth="9.00390625" defaultRowHeight="14.25"/>
  <cols>
    <col min="1" max="1" width="13.125" style="1" customWidth="1"/>
    <col min="2" max="2" width="11.375" style="1" customWidth="1"/>
    <col min="3" max="3" width="10.875" style="1" customWidth="1"/>
    <col min="4" max="4" width="10.00390625" style="1" customWidth="1"/>
    <col min="5" max="5" width="11.00390625" style="1" customWidth="1"/>
    <col min="6" max="7" width="11.25390625" style="1" customWidth="1"/>
    <col min="8" max="8" width="6.75390625" style="1" customWidth="1"/>
    <col min="9" max="9" width="9.00390625" style="1" hidden="1" customWidth="1"/>
    <col min="10" max="10" width="8.125" style="1" hidden="1" customWidth="1"/>
    <col min="11" max="13" width="9.00390625" style="1" hidden="1" customWidth="1"/>
    <col min="14" max="15" width="5.75390625" style="1" hidden="1" customWidth="1"/>
    <col min="16" max="16" width="9.00390625" style="1" hidden="1" customWidth="1"/>
    <col min="17" max="16384" width="9.00390625" style="1" customWidth="1"/>
  </cols>
  <sheetData>
    <row r="1" spans="1:7" ht="23.25" customHeight="1">
      <c r="A1" s="106" t="s">
        <v>59</v>
      </c>
      <c r="B1" s="106"/>
      <c r="C1" s="106"/>
      <c r="D1" s="106"/>
      <c r="E1" s="106"/>
      <c r="F1" s="106"/>
      <c r="G1" s="3"/>
    </row>
    <row r="2" spans="1:7" ht="19.5" customHeight="1">
      <c r="A2" s="33"/>
      <c r="B2" s="34"/>
      <c r="C2" s="34"/>
      <c r="D2" s="34"/>
      <c r="E2" s="34" t="s">
        <v>60</v>
      </c>
      <c r="F2" s="34"/>
      <c r="G2" s="34"/>
    </row>
    <row r="3" spans="1:7" ht="27" customHeight="1">
      <c r="A3" s="117"/>
      <c r="B3" s="118" t="s">
        <v>28</v>
      </c>
      <c r="C3" s="118"/>
      <c r="D3" s="118"/>
      <c r="E3" s="118" t="s">
        <v>29</v>
      </c>
      <c r="F3" s="118"/>
      <c r="G3" s="119"/>
    </row>
    <row r="4" spans="1:7" ht="27" customHeight="1">
      <c r="A4" s="117"/>
      <c r="B4" s="29" t="s">
        <v>20</v>
      </c>
      <c r="C4" s="6" t="s">
        <v>32</v>
      </c>
      <c r="D4" s="6" t="s">
        <v>33</v>
      </c>
      <c r="E4" s="29" t="s">
        <v>20</v>
      </c>
      <c r="F4" s="6" t="s">
        <v>32</v>
      </c>
      <c r="G4" s="7" t="s">
        <v>33</v>
      </c>
    </row>
    <row r="5" spans="1:16" s="32" customFormat="1" ht="29.25" customHeight="1">
      <c r="A5" s="8" t="s">
        <v>34</v>
      </c>
      <c r="B5" s="35">
        <v>15731</v>
      </c>
      <c r="C5" s="10">
        <v>9.1</v>
      </c>
      <c r="D5" s="11" t="s">
        <v>35</v>
      </c>
      <c r="E5" s="36">
        <v>22273</v>
      </c>
      <c r="F5" s="13">
        <v>8.3</v>
      </c>
      <c r="G5" s="11" t="s">
        <v>35</v>
      </c>
      <c r="I5" s="25">
        <f aca="true" t="shared" si="0" ref="I5:I16">B5/(1+C5/100)</f>
        <v>14418.881759853346</v>
      </c>
      <c r="J5" s="25"/>
      <c r="K5" s="25">
        <f aca="true" t="shared" si="1" ref="K5:K16">E5/(1+F5/100)</f>
        <v>20566.020313942754</v>
      </c>
      <c r="L5" s="25"/>
      <c r="M5" s="1"/>
      <c r="N5" s="1"/>
      <c r="O5" s="1"/>
      <c r="P5" s="1"/>
    </row>
    <row r="6" spans="1:16" s="32" customFormat="1" ht="29.25" customHeight="1">
      <c r="A6" s="8" t="s">
        <v>36</v>
      </c>
      <c r="B6" s="35">
        <v>22889</v>
      </c>
      <c r="C6" s="10">
        <v>8.6</v>
      </c>
      <c r="D6" s="14">
        <f>RANK(M6,M$6:M$16)</f>
        <v>11</v>
      </c>
      <c r="E6" s="36">
        <v>24858</v>
      </c>
      <c r="F6" s="13">
        <v>8.5</v>
      </c>
      <c r="G6" s="14">
        <f>RANK(P6,P$6:P$16)</f>
        <v>6</v>
      </c>
      <c r="I6" s="25">
        <f t="shared" si="0"/>
        <v>21076.427255985265</v>
      </c>
      <c r="J6" s="25"/>
      <c r="K6" s="25">
        <f t="shared" si="1"/>
        <v>22910.599078341016</v>
      </c>
      <c r="L6" s="25"/>
      <c r="M6" s="26">
        <f>ROUND(C6,1)</f>
        <v>8.6</v>
      </c>
      <c r="N6" s="1"/>
      <c r="O6" s="1"/>
      <c r="P6" s="26">
        <f>ROUND(F6,1)</f>
        <v>8.5</v>
      </c>
    </row>
    <row r="7" spans="1:16" s="32" customFormat="1" ht="29.25" customHeight="1">
      <c r="A7" s="8" t="s">
        <v>37</v>
      </c>
      <c r="B7" s="35">
        <v>20454</v>
      </c>
      <c r="C7" s="10">
        <v>8.9</v>
      </c>
      <c r="D7" s="14">
        <f aca="true" t="shared" si="2" ref="D7:D16">RANK(M7,M$6:M$16)</f>
        <v>8</v>
      </c>
      <c r="E7" s="36">
        <v>24015</v>
      </c>
      <c r="F7" s="13">
        <v>8.6</v>
      </c>
      <c r="G7" s="14">
        <f aca="true" t="shared" si="3" ref="G7:G16">RANK(P7,P$6:P$16)</f>
        <v>4</v>
      </c>
      <c r="I7" s="25">
        <f t="shared" si="0"/>
        <v>18782.36914600551</v>
      </c>
      <c r="J7" s="25"/>
      <c r="K7" s="25">
        <f t="shared" si="1"/>
        <v>22113.259668508286</v>
      </c>
      <c r="L7" s="25"/>
      <c r="M7" s="26">
        <f aca="true" t="shared" si="4" ref="M7:M16">ROUND(C7,1)</f>
        <v>8.9</v>
      </c>
      <c r="N7" s="1"/>
      <c r="O7" s="1"/>
      <c r="P7" s="26">
        <f aca="true" t="shared" si="5" ref="P7:P16">ROUND(F7,1)</f>
        <v>8.6</v>
      </c>
    </row>
    <row r="8" spans="1:16" s="32" customFormat="1" ht="29.25" customHeight="1">
      <c r="A8" s="8" t="s">
        <v>38</v>
      </c>
      <c r="B8" s="35">
        <v>16228</v>
      </c>
      <c r="C8" s="10">
        <v>9</v>
      </c>
      <c r="D8" s="14">
        <f t="shared" si="2"/>
        <v>7</v>
      </c>
      <c r="E8" s="36">
        <v>24052</v>
      </c>
      <c r="F8" s="13">
        <v>8.1</v>
      </c>
      <c r="G8" s="14">
        <f t="shared" si="3"/>
        <v>10</v>
      </c>
      <c r="I8" s="25">
        <f t="shared" si="0"/>
        <v>14888.073394495412</v>
      </c>
      <c r="J8" s="25"/>
      <c r="K8" s="25">
        <f t="shared" si="1"/>
        <v>22249.76873265495</v>
      </c>
      <c r="L8" s="25"/>
      <c r="M8" s="26">
        <f t="shared" si="4"/>
        <v>9</v>
      </c>
      <c r="N8" s="1"/>
      <c r="O8" s="1"/>
      <c r="P8" s="26">
        <f t="shared" si="5"/>
        <v>8.1</v>
      </c>
    </row>
    <row r="9" spans="1:16" s="32" customFormat="1" ht="29.25" customHeight="1">
      <c r="A9" s="8" t="s">
        <v>39</v>
      </c>
      <c r="B9" s="35">
        <v>12766</v>
      </c>
      <c r="C9" s="10">
        <v>9.7</v>
      </c>
      <c r="D9" s="14">
        <f t="shared" si="2"/>
        <v>3</v>
      </c>
      <c r="E9" s="36">
        <v>22326</v>
      </c>
      <c r="F9" s="13">
        <v>8</v>
      </c>
      <c r="G9" s="14">
        <f t="shared" si="3"/>
        <v>11</v>
      </c>
      <c r="I9" s="25">
        <f t="shared" si="0"/>
        <v>11637.192342752964</v>
      </c>
      <c r="J9" s="25"/>
      <c r="K9" s="25">
        <f t="shared" si="1"/>
        <v>20672.222222222223</v>
      </c>
      <c r="L9" s="25"/>
      <c r="M9" s="26">
        <f t="shared" si="4"/>
        <v>9.7</v>
      </c>
      <c r="N9" s="1"/>
      <c r="O9" s="1"/>
      <c r="P9" s="26">
        <f t="shared" si="5"/>
        <v>8</v>
      </c>
    </row>
    <row r="10" spans="1:16" s="32" customFormat="1" ht="29.25" customHeight="1">
      <c r="A10" s="8" t="s">
        <v>40</v>
      </c>
      <c r="B10" s="35">
        <v>17734</v>
      </c>
      <c r="C10" s="10">
        <v>8.9</v>
      </c>
      <c r="D10" s="14">
        <f t="shared" si="2"/>
        <v>8</v>
      </c>
      <c r="E10" s="36">
        <v>23875</v>
      </c>
      <c r="F10" s="13">
        <v>8.3</v>
      </c>
      <c r="G10" s="14">
        <f t="shared" si="3"/>
        <v>8</v>
      </c>
      <c r="I10" s="25">
        <f t="shared" si="0"/>
        <v>16284.664830119376</v>
      </c>
      <c r="J10" s="25"/>
      <c r="K10" s="25">
        <f t="shared" si="1"/>
        <v>22045.244690674055</v>
      </c>
      <c r="L10" s="25"/>
      <c r="M10" s="26">
        <f t="shared" si="4"/>
        <v>8.9</v>
      </c>
      <c r="N10" s="1"/>
      <c r="O10" s="1"/>
      <c r="P10" s="26">
        <f t="shared" si="5"/>
        <v>8.3</v>
      </c>
    </row>
    <row r="11" spans="1:16" s="32" customFormat="1" ht="29.25" customHeight="1">
      <c r="A11" s="8" t="s">
        <v>41</v>
      </c>
      <c r="B11" s="35">
        <v>15542</v>
      </c>
      <c r="C11" s="10">
        <v>9.2</v>
      </c>
      <c r="D11" s="14">
        <f t="shared" si="2"/>
        <v>6</v>
      </c>
      <c r="E11" s="36">
        <v>19518</v>
      </c>
      <c r="F11" s="13">
        <v>9.5</v>
      </c>
      <c r="G11" s="14">
        <f t="shared" si="3"/>
        <v>1</v>
      </c>
      <c r="I11" s="25">
        <f t="shared" si="0"/>
        <v>14232.600732600731</v>
      </c>
      <c r="J11" s="25"/>
      <c r="K11" s="25">
        <f t="shared" si="1"/>
        <v>17824.657534246577</v>
      </c>
      <c r="L11" s="25"/>
      <c r="M11" s="26">
        <f t="shared" si="4"/>
        <v>9.2</v>
      </c>
      <c r="N11" s="1"/>
      <c r="O11" s="1"/>
      <c r="P11" s="26">
        <f t="shared" si="5"/>
        <v>9.5</v>
      </c>
    </row>
    <row r="12" spans="1:16" s="32" customFormat="1" ht="29.25" customHeight="1">
      <c r="A12" s="8" t="s">
        <v>42</v>
      </c>
      <c r="B12" s="35">
        <v>13047</v>
      </c>
      <c r="C12" s="10">
        <v>9.7</v>
      </c>
      <c r="D12" s="14">
        <f t="shared" si="2"/>
        <v>3</v>
      </c>
      <c r="E12" s="36">
        <v>20115</v>
      </c>
      <c r="F12" s="13">
        <v>8.6</v>
      </c>
      <c r="G12" s="14">
        <f t="shared" si="3"/>
        <v>4</v>
      </c>
      <c r="I12" s="27">
        <f t="shared" si="0"/>
        <v>11893.34548769371</v>
      </c>
      <c r="J12" s="25"/>
      <c r="K12" s="27">
        <f t="shared" si="1"/>
        <v>18522.09944751381</v>
      </c>
      <c r="L12" s="25"/>
      <c r="M12" s="26">
        <f t="shared" si="4"/>
        <v>9.7</v>
      </c>
      <c r="N12" s="1"/>
      <c r="O12" s="1"/>
      <c r="P12" s="26">
        <f t="shared" si="5"/>
        <v>8.6</v>
      </c>
    </row>
    <row r="13" spans="1:16" s="32" customFormat="1" ht="29.25" customHeight="1">
      <c r="A13" s="8" t="s">
        <v>43</v>
      </c>
      <c r="B13" s="35">
        <v>10126</v>
      </c>
      <c r="C13" s="10">
        <v>11.3</v>
      </c>
      <c r="D13" s="14">
        <f t="shared" si="2"/>
        <v>2</v>
      </c>
      <c r="E13" s="36">
        <v>16508</v>
      </c>
      <c r="F13" s="13">
        <v>8.8</v>
      </c>
      <c r="G13" s="14">
        <f t="shared" si="3"/>
        <v>3</v>
      </c>
      <c r="I13" s="25">
        <f t="shared" si="0"/>
        <v>9097.933513027852</v>
      </c>
      <c r="J13" s="25"/>
      <c r="K13" s="25">
        <f t="shared" si="1"/>
        <v>15172.794117647058</v>
      </c>
      <c r="L13" s="25"/>
      <c r="M13" s="26">
        <f t="shared" si="4"/>
        <v>11.3</v>
      </c>
      <c r="N13" s="1"/>
      <c r="O13" s="1"/>
      <c r="P13" s="26">
        <f t="shared" si="5"/>
        <v>8.8</v>
      </c>
    </row>
    <row r="14" spans="1:16" s="32" customFormat="1" ht="29.25" customHeight="1">
      <c r="A14" s="8" t="s">
        <v>44</v>
      </c>
      <c r="B14" s="35">
        <v>9336</v>
      </c>
      <c r="C14" s="10">
        <v>11.6</v>
      </c>
      <c r="D14" s="14">
        <f t="shared" si="2"/>
        <v>1</v>
      </c>
      <c r="E14" s="36">
        <v>14956</v>
      </c>
      <c r="F14" s="13">
        <v>9.2</v>
      </c>
      <c r="G14" s="14">
        <f t="shared" si="3"/>
        <v>2</v>
      </c>
      <c r="I14" s="25">
        <f t="shared" si="0"/>
        <v>8365.591397849461</v>
      </c>
      <c r="J14" s="25"/>
      <c r="K14" s="25">
        <f t="shared" si="1"/>
        <v>13695.970695970695</v>
      </c>
      <c r="L14" s="25"/>
      <c r="M14" s="26">
        <f t="shared" si="4"/>
        <v>11.6</v>
      </c>
      <c r="N14" s="1"/>
      <c r="O14" s="1"/>
      <c r="P14" s="26">
        <f t="shared" si="5"/>
        <v>9.2</v>
      </c>
    </row>
    <row r="15" spans="1:16" s="32" customFormat="1" ht="29.25" customHeight="1">
      <c r="A15" s="8" t="s">
        <v>45</v>
      </c>
      <c r="B15" s="35">
        <v>11330</v>
      </c>
      <c r="C15" s="10">
        <v>9.6</v>
      </c>
      <c r="D15" s="14">
        <f t="shared" si="2"/>
        <v>5</v>
      </c>
      <c r="E15" s="36">
        <v>16607</v>
      </c>
      <c r="F15" s="13">
        <v>8.4</v>
      </c>
      <c r="G15" s="14">
        <f t="shared" si="3"/>
        <v>7</v>
      </c>
      <c r="I15" s="25">
        <f t="shared" si="0"/>
        <v>10337.591240875912</v>
      </c>
      <c r="J15" s="25"/>
      <c r="K15" s="25">
        <f t="shared" si="1"/>
        <v>15320.11070110701</v>
      </c>
      <c r="L15" s="25"/>
      <c r="M15" s="26">
        <f t="shared" si="4"/>
        <v>9.6</v>
      </c>
      <c r="N15" s="1"/>
      <c r="O15" s="1"/>
      <c r="P15" s="26">
        <f t="shared" si="5"/>
        <v>8.4</v>
      </c>
    </row>
    <row r="16" spans="1:16" s="32" customFormat="1" ht="29.25" customHeight="1">
      <c r="A16" s="37" t="s">
        <v>46</v>
      </c>
      <c r="B16" s="38">
        <v>20372</v>
      </c>
      <c r="C16" s="39">
        <v>8.7</v>
      </c>
      <c r="D16" s="40">
        <f t="shared" si="2"/>
        <v>10</v>
      </c>
      <c r="E16" s="41">
        <v>24551</v>
      </c>
      <c r="F16" s="21">
        <v>8.3</v>
      </c>
      <c r="G16" s="42">
        <f t="shared" si="3"/>
        <v>8</v>
      </c>
      <c r="I16" s="25">
        <f t="shared" si="0"/>
        <v>18741.490340386386</v>
      </c>
      <c r="J16" s="25">
        <f>B16/I16*100-100</f>
        <v>8.700000000000003</v>
      </c>
      <c r="K16" s="25">
        <f t="shared" si="1"/>
        <v>22669.43674976916</v>
      </c>
      <c r="L16" s="25">
        <f>E16/K16*100-100</f>
        <v>8.299999999999997</v>
      </c>
      <c r="M16" s="26">
        <f t="shared" si="4"/>
        <v>8.7</v>
      </c>
      <c r="N16" s="1"/>
      <c r="O16" s="1"/>
      <c r="P16" s="26">
        <f t="shared" si="5"/>
        <v>8.3</v>
      </c>
    </row>
    <row r="17" spans="1:7" ht="18.75" customHeight="1">
      <c r="A17" s="120" t="s">
        <v>61</v>
      </c>
      <c r="B17" s="120"/>
      <c r="C17" s="120"/>
      <c r="D17" s="120"/>
      <c r="E17" s="120"/>
      <c r="F17" s="120"/>
      <c r="G17" s="43"/>
    </row>
    <row r="18" ht="17.25"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sheetData>
  <sheetProtection/>
  <mergeCells count="5">
    <mergeCell ref="A1:F1"/>
    <mergeCell ref="B3:D3"/>
    <mergeCell ref="E3:G3"/>
    <mergeCell ref="A17:F17"/>
    <mergeCell ref="A3:A4"/>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theme="5" tint="0.39998000860214233"/>
  </sheetPr>
  <dimension ref="A1:Q20"/>
  <sheetViews>
    <sheetView zoomScale="90" zoomScaleNormal="90" zoomScaleSheetLayoutView="100" zoomScalePageLayoutView="0" workbookViewId="0" topLeftCell="A4">
      <selection activeCell="S17" sqref="S17"/>
    </sheetView>
  </sheetViews>
  <sheetFormatPr defaultColWidth="9.00390625" defaultRowHeight="14.25"/>
  <cols>
    <col min="1" max="1" width="13.125" style="1" customWidth="1"/>
    <col min="2" max="2" width="10.875" style="1" customWidth="1"/>
    <col min="3" max="3" width="8.875" style="1" customWidth="1"/>
    <col min="4" max="4" width="10.25390625" style="1" customWidth="1"/>
    <col min="5" max="5" width="9.00390625" style="1" customWidth="1"/>
    <col min="6" max="6" width="9.125" style="1" customWidth="1"/>
    <col min="7" max="7" width="10.50390625" style="1" customWidth="1"/>
    <col min="8" max="8" width="8.75390625" style="1" hidden="1" customWidth="1"/>
    <col min="9" max="9" width="9.00390625" style="2" hidden="1" customWidth="1"/>
    <col min="10" max="10" width="8.125" style="2" hidden="1" customWidth="1"/>
    <col min="11" max="11" width="9.00390625" style="2" hidden="1" customWidth="1"/>
    <col min="12" max="12" width="7.50390625" style="2" hidden="1" customWidth="1"/>
    <col min="13" max="13" width="6.375" style="2" hidden="1" customWidth="1"/>
    <col min="14" max="14" width="6.25390625" style="2" hidden="1" customWidth="1"/>
    <col min="15" max="15" width="5.875" style="1" hidden="1" customWidth="1"/>
    <col min="16" max="16" width="8.375" style="1" hidden="1" customWidth="1"/>
    <col min="17" max="17" width="5.375" style="1" hidden="1" customWidth="1"/>
    <col min="18" max="18" width="9.00390625" style="1" hidden="1" customWidth="1"/>
    <col min="19" max="16384" width="9.00390625" style="1" customWidth="1"/>
  </cols>
  <sheetData>
    <row r="1" spans="1:7" ht="22.5" customHeight="1">
      <c r="A1" s="106" t="s">
        <v>62</v>
      </c>
      <c r="B1" s="106"/>
      <c r="C1" s="106"/>
      <c r="D1" s="106"/>
      <c r="E1" s="106"/>
      <c r="F1" s="106"/>
      <c r="G1" s="106"/>
    </row>
    <row r="2" spans="1:7" ht="22.5" customHeight="1">
      <c r="A2" s="3"/>
      <c r="B2" s="3"/>
      <c r="C2" s="3"/>
      <c r="D2" s="3"/>
      <c r="E2" s="3"/>
      <c r="F2" s="3"/>
      <c r="G2" s="3"/>
    </row>
    <row r="3" spans="1:7" ht="33" customHeight="1">
      <c r="A3" s="117"/>
      <c r="B3" s="118" t="s">
        <v>63</v>
      </c>
      <c r="C3" s="118"/>
      <c r="D3" s="118"/>
      <c r="E3" s="121" t="s">
        <v>64</v>
      </c>
      <c r="F3" s="121"/>
      <c r="G3" s="122"/>
    </row>
    <row r="4" spans="1:7" ht="25.5" customHeight="1">
      <c r="A4" s="117"/>
      <c r="B4" s="29" t="s">
        <v>20</v>
      </c>
      <c r="C4" s="6" t="s">
        <v>32</v>
      </c>
      <c r="D4" s="6" t="s">
        <v>33</v>
      </c>
      <c r="E4" s="6" t="s">
        <v>23</v>
      </c>
      <c r="F4" s="6" t="s">
        <v>32</v>
      </c>
      <c r="G4" s="7" t="s">
        <v>33</v>
      </c>
    </row>
    <row r="5" spans="1:17" ht="25.5" customHeight="1">
      <c r="A5" s="8" t="s">
        <v>34</v>
      </c>
      <c r="B5" s="30">
        <v>9961</v>
      </c>
      <c r="C5" s="30">
        <v>8.7</v>
      </c>
      <c r="D5" s="11" t="s">
        <v>35</v>
      </c>
      <c r="E5" s="31">
        <v>255352</v>
      </c>
      <c r="F5" s="13">
        <v>88.14</v>
      </c>
      <c r="G5" s="11" t="s">
        <v>35</v>
      </c>
      <c r="I5" s="25">
        <f aca="true" t="shared" si="0" ref="I5:I16">B5/(1+C5/100)</f>
        <v>9163.753449862006</v>
      </c>
      <c r="J5" s="25"/>
      <c r="K5" s="25">
        <f>E5/(1+F5/100)</f>
        <v>135724.46050813224</v>
      </c>
      <c r="L5" s="25"/>
      <c r="M5" s="1"/>
      <c r="N5" s="1"/>
      <c r="P5" s="1" t="s">
        <v>65</v>
      </c>
      <c r="Q5" s="1" t="s">
        <v>33</v>
      </c>
    </row>
    <row r="6" spans="1:17" ht="25.5" customHeight="1">
      <c r="A6" s="8" t="s">
        <v>36</v>
      </c>
      <c r="B6" s="8">
        <v>13879</v>
      </c>
      <c r="C6" s="8">
        <v>9.3</v>
      </c>
      <c r="D6" s="14">
        <f>RANK(M6,M$6:M$16)</f>
        <v>4</v>
      </c>
      <c r="E6" s="31">
        <v>18436</v>
      </c>
      <c r="F6" s="13" t="s">
        <v>25</v>
      </c>
      <c r="G6" s="14">
        <v>7</v>
      </c>
      <c r="I6" s="25">
        <f t="shared" si="0"/>
        <v>12698.07868252516</v>
      </c>
      <c r="J6" s="25"/>
      <c r="K6" s="25">
        <f>E6/(1+P6/100)</f>
        <v>8657</v>
      </c>
      <c r="L6" s="25"/>
      <c r="M6" s="26">
        <f>ROUND(C6,1)</f>
        <v>9.3</v>
      </c>
      <c r="N6" s="1"/>
      <c r="P6" s="26">
        <v>112.96060991105463</v>
      </c>
      <c r="Q6" s="1">
        <v>7</v>
      </c>
    </row>
    <row r="7" spans="1:17" ht="25.5" customHeight="1">
      <c r="A7" s="8" t="s">
        <v>37</v>
      </c>
      <c r="B7" s="8">
        <v>13982</v>
      </c>
      <c r="C7" s="8">
        <v>8.4</v>
      </c>
      <c r="D7" s="14">
        <f aca="true" t="shared" si="1" ref="D7:D16">RANK(M7,M$6:M$16)</f>
        <v>7</v>
      </c>
      <c r="E7" s="31">
        <v>27180</v>
      </c>
      <c r="F7" s="13">
        <v>34.348277396075325</v>
      </c>
      <c r="G7" s="14">
        <v>10</v>
      </c>
      <c r="I7" s="25">
        <f t="shared" si="0"/>
        <v>12898.523985239852</v>
      </c>
      <c r="J7" s="25"/>
      <c r="K7" s="25">
        <f aca="true" t="shared" si="2" ref="K7:K16">E7/(1+P7/100)</f>
        <v>20231</v>
      </c>
      <c r="L7" s="25"/>
      <c r="M7" s="26">
        <f aca="true" t="shared" si="3" ref="M7:M16">ROUND(C7,1)</f>
        <v>8.4</v>
      </c>
      <c r="N7" s="1"/>
      <c r="P7" s="26">
        <v>34.348277396075325</v>
      </c>
      <c r="Q7" s="1">
        <v>10</v>
      </c>
    </row>
    <row r="8" spans="1:17" ht="25.5" customHeight="1">
      <c r="A8" s="8" t="s">
        <v>38</v>
      </c>
      <c r="B8" s="8">
        <v>10587</v>
      </c>
      <c r="C8" s="8">
        <v>8.3</v>
      </c>
      <c r="D8" s="14">
        <f t="shared" si="1"/>
        <v>9</v>
      </c>
      <c r="E8" s="31">
        <v>14512</v>
      </c>
      <c r="F8" s="13">
        <v>55.72486318274493</v>
      </c>
      <c r="G8" s="14">
        <v>9</v>
      </c>
      <c r="I8" s="25">
        <f t="shared" si="0"/>
        <v>9775.623268698062</v>
      </c>
      <c r="J8" s="25"/>
      <c r="K8" s="25">
        <f t="shared" si="2"/>
        <v>9319</v>
      </c>
      <c r="L8" s="25"/>
      <c r="M8" s="26">
        <f t="shared" si="3"/>
        <v>8.3</v>
      </c>
      <c r="N8" s="1"/>
      <c r="P8" s="26">
        <v>55.72486318274493</v>
      </c>
      <c r="Q8" s="1">
        <v>9</v>
      </c>
    </row>
    <row r="9" spans="1:17" ht="25.5" customHeight="1">
      <c r="A9" s="8" t="s">
        <v>39</v>
      </c>
      <c r="B9" s="8">
        <v>6462</v>
      </c>
      <c r="C9" s="8">
        <v>9.3</v>
      </c>
      <c r="D9" s="14">
        <f t="shared" si="1"/>
        <v>4</v>
      </c>
      <c r="E9" s="31">
        <v>3499</v>
      </c>
      <c r="F9" s="13">
        <v>94.49694274596997</v>
      </c>
      <c r="G9" s="14">
        <v>8</v>
      </c>
      <c r="I9" s="25">
        <f t="shared" si="0"/>
        <v>5912.168344007319</v>
      </c>
      <c r="J9" s="25"/>
      <c r="K9" s="25">
        <f t="shared" si="2"/>
        <v>1799.0000000000002</v>
      </c>
      <c r="L9" s="25"/>
      <c r="M9" s="26">
        <f t="shared" si="3"/>
        <v>9.3</v>
      </c>
      <c r="N9" s="1"/>
      <c r="P9" s="26">
        <v>94.49694274596997</v>
      </c>
      <c r="Q9" s="1">
        <v>8</v>
      </c>
    </row>
    <row r="10" spans="1:17" ht="25.5" customHeight="1">
      <c r="A10" s="8" t="s">
        <v>40</v>
      </c>
      <c r="B10" s="8">
        <v>13002</v>
      </c>
      <c r="C10" s="8">
        <v>8.1</v>
      </c>
      <c r="D10" s="14">
        <f t="shared" si="1"/>
        <v>11</v>
      </c>
      <c r="E10" s="31">
        <v>31049</v>
      </c>
      <c r="F10" s="13" t="s">
        <v>26</v>
      </c>
      <c r="G10" s="14">
        <v>4</v>
      </c>
      <c r="I10" s="25">
        <f t="shared" si="0"/>
        <v>12027.752081406106</v>
      </c>
      <c r="J10" s="25"/>
      <c r="K10" s="25">
        <f t="shared" si="2"/>
        <v>9765</v>
      </c>
      <c r="L10" s="25"/>
      <c r="M10" s="26">
        <f t="shared" si="3"/>
        <v>8.1</v>
      </c>
      <c r="N10" s="1"/>
      <c r="P10" s="26">
        <v>217.9621095750128</v>
      </c>
      <c r="Q10" s="1">
        <v>4</v>
      </c>
    </row>
    <row r="11" spans="1:17" ht="25.5" customHeight="1">
      <c r="A11" s="8" t="s">
        <v>41</v>
      </c>
      <c r="B11" s="8">
        <v>12551</v>
      </c>
      <c r="C11" s="8">
        <v>8.4</v>
      </c>
      <c r="D11" s="14">
        <f t="shared" si="1"/>
        <v>7</v>
      </c>
      <c r="E11" s="31">
        <v>1111</v>
      </c>
      <c r="F11" s="13" t="s">
        <v>66</v>
      </c>
      <c r="G11" s="14">
        <v>2</v>
      </c>
      <c r="I11" s="25">
        <f t="shared" si="0"/>
        <v>11578.413284132841</v>
      </c>
      <c r="J11" s="25"/>
      <c r="K11" s="25">
        <f t="shared" si="2"/>
        <v>236.00000000000003</v>
      </c>
      <c r="L11" s="25"/>
      <c r="M11" s="26">
        <f t="shared" si="3"/>
        <v>8.4</v>
      </c>
      <c r="N11" s="1"/>
      <c r="P11" s="26">
        <v>370.7627118644068</v>
      </c>
      <c r="Q11" s="1">
        <v>2</v>
      </c>
    </row>
    <row r="12" spans="1:17" ht="25.5" customHeight="1">
      <c r="A12" s="8" t="s">
        <v>42</v>
      </c>
      <c r="B12" s="8">
        <v>9221</v>
      </c>
      <c r="C12" s="8">
        <v>9.2</v>
      </c>
      <c r="D12" s="14">
        <f t="shared" si="1"/>
        <v>6</v>
      </c>
      <c r="E12" s="31">
        <v>224</v>
      </c>
      <c r="F12" s="13" t="s">
        <v>67</v>
      </c>
      <c r="G12" s="14">
        <v>1</v>
      </c>
      <c r="I12" s="27">
        <f t="shared" si="0"/>
        <v>8444.139194139194</v>
      </c>
      <c r="J12" s="25"/>
      <c r="K12" s="25">
        <f t="shared" si="2"/>
        <v>37</v>
      </c>
      <c r="L12" s="25"/>
      <c r="M12" s="26">
        <f t="shared" si="3"/>
        <v>9.2</v>
      </c>
      <c r="N12" s="1"/>
      <c r="P12" s="26">
        <v>505.4054054054054</v>
      </c>
      <c r="Q12" s="1">
        <v>1</v>
      </c>
    </row>
    <row r="13" spans="1:17" ht="25.5" customHeight="1">
      <c r="A13" s="8" t="s">
        <v>43</v>
      </c>
      <c r="B13" s="8">
        <v>7264</v>
      </c>
      <c r="C13" s="8">
        <v>12.1</v>
      </c>
      <c r="D13" s="14">
        <f t="shared" si="1"/>
        <v>2</v>
      </c>
      <c r="E13" s="31">
        <v>402</v>
      </c>
      <c r="F13" s="13" t="s">
        <v>68</v>
      </c>
      <c r="G13" s="14">
        <v>6</v>
      </c>
      <c r="I13" s="25">
        <f t="shared" si="0"/>
        <v>6479.92863514719</v>
      </c>
      <c r="J13" s="25"/>
      <c r="K13" s="25">
        <f t="shared" si="2"/>
        <v>132</v>
      </c>
      <c r="L13" s="25"/>
      <c r="M13" s="26">
        <f t="shared" si="3"/>
        <v>12.1</v>
      </c>
      <c r="N13" s="1"/>
      <c r="P13" s="26">
        <v>204.54545454545453</v>
      </c>
      <c r="Q13" s="1">
        <v>6</v>
      </c>
    </row>
    <row r="14" spans="1:17" ht="25.5" customHeight="1">
      <c r="A14" s="8" t="s">
        <v>44</v>
      </c>
      <c r="B14" s="8">
        <v>6086</v>
      </c>
      <c r="C14" s="8">
        <v>13.8</v>
      </c>
      <c r="D14" s="14">
        <f t="shared" si="1"/>
        <v>1</v>
      </c>
      <c r="E14" s="31">
        <v>238</v>
      </c>
      <c r="F14" s="13">
        <v>25.925925925925924</v>
      </c>
      <c r="G14" s="14">
        <v>11</v>
      </c>
      <c r="I14" s="25">
        <f t="shared" si="0"/>
        <v>5347.978910369069</v>
      </c>
      <c r="J14" s="25"/>
      <c r="K14" s="25">
        <f t="shared" si="2"/>
        <v>189</v>
      </c>
      <c r="L14" s="25"/>
      <c r="M14" s="26">
        <f t="shared" si="3"/>
        <v>13.8</v>
      </c>
      <c r="N14" s="1"/>
      <c r="P14" s="26">
        <v>25.925925925925924</v>
      </c>
      <c r="Q14" s="1">
        <v>11</v>
      </c>
    </row>
    <row r="15" spans="1:17" ht="25.5" customHeight="1">
      <c r="A15" s="8" t="s">
        <v>45</v>
      </c>
      <c r="B15" s="8">
        <v>7799</v>
      </c>
      <c r="C15" s="8">
        <v>9.6</v>
      </c>
      <c r="D15" s="14">
        <f t="shared" si="1"/>
        <v>3</v>
      </c>
      <c r="E15" s="31">
        <v>461</v>
      </c>
      <c r="F15" s="13" t="s">
        <v>69</v>
      </c>
      <c r="G15" s="14">
        <v>5</v>
      </c>
      <c r="I15" s="25">
        <f t="shared" si="0"/>
        <v>7115.875912408758</v>
      </c>
      <c r="J15" s="25"/>
      <c r="K15" s="25">
        <f t="shared" si="2"/>
        <v>151</v>
      </c>
      <c r="L15" s="25"/>
      <c r="M15" s="26">
        <f t="shared" si="3"/>
        <v>9.6</v>
      </c>
      <c r="N15" s="1"/>
      <c r="P15" s="26">
        <v>205.2980132450331</v>
      </c>
      <c r="Q15" s="1">
        <v>5</v>
      </c>
    </row>
    <row r="16" spans="1:17" ht="25.5" customHeight="1">
      <c r="A16" s="8" t="s">
        <v>46</v>
      </c>
      <c r="B16" s="8">
        <v>13921</v>
      </c>
      <c r="C16" s="8">
        <v>8.3</v>
      </c>
      <c r="D16" s="14">
        <f t="shared" si="1"/>
        <v>9</v>
      </c>
      <c r="E16" s="31">
        <v>4241</v>
      </c>
      <c r="F16" s="13" t="s">
        <v>70</v>
      </c>
      <c r="G16" s="14">
        <v>3</v>
      </c>
      <c r="I16" s="25">
        <f t="shared" si="0"/>
        <v>12854.108956602031</v>
      </c>
      <c r="J16" s="25">
        <f>B16/I16*100-100</f>
        <v>8.299999999999997</v>
      </c>
      <c r="K16" s="25">
        <f t="shared" si="2"/>
        <v>1039</v>
      </c>
      <c r="L16" s="25">
        <f>E16/K16*100-100</f>
        <v>308.18094321462945</v>
      </c>
      <c r="M16" s="26">
        <f t="shared" si="3"/>
        <v>8.3</v>
      </c>
      <c r="N16" s="1"/>
      <c r="P16" s="26">
        <v>308.18094321462945</v>
      </c>
      <c r="Q16" s="1">
        <v>3</v>
      </c>
    </row>
    <row r="17" spans="1:14" ht="28.5" customHeight="1">
      <c r="A17" s="8" t="s">
        <v>47</v>
      </c>
      <c r="B17" s="17" t="s">
        <v>35</v>
      </c>
      <c r="C17" s="17" t="s">
        <v>35</v>
      </c>
      <c r="D17" s="17" t="s">
        <v>35</v>
      </c>
      <c r="E17" s="15">
        <f>E5-SUM(E8:E16)</f>
        <v>199615</v>
      </c>
      <c r="F17" s="13">
        <f>L17</f>
        <v>76.56066136886355</v>
      </c>
      <c r="G17" s="17"/>
      <c r="I17" s="28">
        <f>I5-SUM(I8:I16)</f>
        <v>-70372.23513704856</v>
      </c>
      <c r="J17" s="25" t="e">
        <f>B17/I17*100-100</f>
        <v>#VALUE!</v>
      </c>
      <c r="K17" s="28">
        <f>K5-SUM(K8:K16)</f>
        <v>113057.46050813224</v>
      </c>
      <c r="L17" s="25">
        <f>E17/K17*100-100</f>
        <v>76.56066136886355</v>
      </c>
      <c r="M17" s="1"/>
      <c r="N17" s="1"/>
    </row>
    <row r="18" spans="1:14" ht="28.5" customHeight="1">
      <c r="A18" s="18" t="s">
        <v>48</v>
      </c>
      <c r="B18" s="17" t="s">
        <v>35</v>
      </c>
      <c r="C18" s="17" t="s">
        <v>35</v>
      </c>
      <c r="D18" s="17" t="s">
        <v>35</v>
      </c>
      <c r="E18" s="15">
        <f>E5-SUM(E9:E15)</f>
        <v>218368</v>
      </c>
      <c r="F18" s="13">
        <f>L18</f>
        <v>76.9373132838661</v>
      </c>
      <c r="G18" s="17" t="s">
        <v>35</v>
      </c>
      <c r="I18" s="28">
        <f>I5-SUM(I9:I15)</f>
        <v>-47742.50291174847</v>
      </c>
      <c r="J18" s="25" t="e">
        <f>B18/I18*100-100</f>
        <v>#VALUE!</v>
      </c>
      <c r="K18" s="28">
        <f>K5-SUM(K9:K15)</f>
        <v>123415.46050813224</v>
      </c>
      <c r="L18" s="25">
        <f>E18/K18*100-100</f>
        <v>76.9373132838661</v>
      </c>
      <c r="M18" s="1"/>
      <c r="N18" s="1"/>
    </row>
    <row r="19" spans="1:14" ht="38.25" customHeight="1">
      <c r="A19" s="19" t="s">
        <v>49</v>
      </c>
      <c r="B19" s="23" t="s">
        <v>35</v>
      </c>
      <c r="C19" s="23" t="s">
        <v>35</v>
      </c>
      <c r="D19" s="23" t="s">
        <v>35</v>
      </c>
      <c r="E19" s="20">
        <f>E5-SUM(E11:E15)</f>
        <v>252916</v>
      </c>
      <c r="F19" s="13">
        <f>L19</f>
        <v>87.37369304032913</v>
      </c>
      <c r="G19" s="23" t="s">
        <v>35</v>
      </c>
      <c r="I19" s="28">
        <f>I5-SUM(I11:I15)</f>
        <v>-29802.582486335043</v>
      </c>
      <c r="J19" s="25" t="e">
        <f>B19/I19*100-100</f>
        <v>#VALUE!</v>
      </c>
      <c r="K19" s="28">
        <f>K5-SUM(K11:K15)</f>
        <v>134979.46050813224</v>
      </c>
      <c r="L19" s="25">
        <f>E19/K19*100-100</f>
        <v>87.37369304032913</v>
      </c>
      <c r="M19" s="1"/>
      <c r="N19" s="1"/>
    </row>
    <row r="20" spans="1:7" ht="38.25" customHeight="1">
      <c r="A20" s="123" t="s">
        <v>71</v>
      </c>
      <c r="B20" s="123"/>
      <c r="C20" s="123"/>
      <c r="D20" s="123"/>
      <c r="E20" s="123"/>
      <c r="F20" s="123"/>
      <c r="G20" s="123"/>
    </row>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sheetData>
  <sheetProtection/>
  <mergeCells count="5">
    <mergeCell ref="A1:G1"/>
    <mergeCell ref="B3:D3"/>
    <mergeCell ref="E3:G3"/>
    <mergeCell ref="A20:G20"/>
    <mergeCell ref="A3:A4"/>
  </mergeCells>
  <printOptions horizontalCentered="1"/>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tabColor theme="5" tint="0.39998000860214233"/>
  </sheetPr>
  <dimension ref="A1:P20"/>
  <sheetViews>
    <sheetView tabSelected="1" zoomScale="90" zoomScaleNormal="90" zoomScaleSheetLayoutView="100" zoomScalePageLayoutView="0" workbookViewId="0" topLeftCell="A1">
      <selection activeCell="S23" sqref="S23"/>
    </sheetView>
  </sheetViews>
  <sheetFormatPr defaultColWidth="9.00390625" defaultRowHeight="14.25"/>
  <cols>
    <col min="1" max="1" width="13.125" style="1" customWidth="1"/>
    <col min="2" max="2" width="10.50390625" style="1" customWidth="1"/>
    <col min="3" max="4" width="9.125" style="1" customWidth="1"/>
    <col min="5" max="5" width="9.75390625" style="1" customWidth="1"/>
    <col min="6" max="7" width="9.375" style="1" customWidth="1"/>
    <col min="8" max="8" width="10.625" style="1" hidden="1" customWidth="1"/>
    <col min="9" max="13" width="9.00390625" style="2" hidden="1" customWidth="1"/>
    <col min="14" max="14" width="5.875" style="2" hidden="1" customWidth="1"/>
    <col min="15" max="15" width="5.625" style="1" hidden="1" customWidth="1"/>
    <col min="16" max="17" width="9.00390625" style="1" hidden="1" customWidth="1"/>
    <col min="18" max="16384" width="9.00390625" style="1" customWidth="1"/>
  </cols>
  <sheetData>
    <row r="1" spans="1:7" ht="22.5" customHeight="1">
      <c r="A1" s="106" t="s">
        <v>72</v>
      </c>
      <c r="B1" s="106"/>
      <c r="C1" s="106"/>
      <c r="D1" s="106"/>
      <c r="E1" s="106"/>
      <c r="F1" s="106"/>
      <c r="G1" s="3"/>
    </row>
    <row r="2" spans="1:7" ht="22.5" customHeight="1">
      <c r="A2" s="3"/>
      <c r="B2" s="3"/>
      <c r="C2" s="3"/>
      <c r="D2" s="3"/>
      <c r="E2" s="124"/>
      <c r="F2" s="124"/>
      <c r="G2" s="4"/>
    </row>
    <row r="3" spans="1:7" ht="33" customHeight="1">
      <c r="A3" s="117"/>
      <c r="B3" s="122" t="s">
        <v>73</v>
      </c>
      <c r="C3" s="125"/>
      <c r="D3" s="126"/>
      <c r="E3" s="122" t="s">
        <v>74</v>
      </c>
      <c r="F3" s="125"/>
      <c r="G3" s="125"/>
    </row>
    <row r="4" spans="1:7" ht="25.5" customHeight="1">
      <c r="A4" s="117"/>
      <c r="B4" s="6" t="s">
        <v>23</v>
      </c>
      <c r="C4" s="6" t="s">
        <v>32</v>
      </c>
      <c r="D4" s="6" t="s">
        <v>33</v>
      </c>
      <c r="E4" s="6" t="s">
        <v>23</v>
      </c>
      <c r="F4" s="6" t="s">
        <v>32</v>
      </c>
      <c r="G4" s="7" t="s">
        <v>33</v>
      </c>
    </row>
    <row r="5" spans="1:14" ht="25.5" customHeight="1">
      <c r="A5" s="8" t="s">
        <v>34</v>
      </c>
      <c r="B5" s="9">
        <v>126164</v>
      </c>
      <c r="C5" s="10">
        <v>9.596324</v>
      </c>
      <c r="D5" s="11" t="s">
        <v>35</v>
      </c>
      <c r="E5" s="12">
        <v>3956967</v>
      </c>
      <c r="F5" s="13">
        <v>15.36</v>
      </c>
      <c r="G5" s="11" t="s">
        <v>35</v>
      </c>
      <c r="I5" s="25">
        <f aca="true" t="shared" si="0" ref="I5:I16">B5/(1+C5/100)</f>
        <v>115116.99972710764</v>
      </c>
      <c r="J5" s="25"/>
      <c r="K5" s="25">
        <f aca="true" t="shared" si="1" ref="K5:K16">E5/(1+F5/100)</f>
        <v>3430103.155339806</v>
      </c>
      <c r="L5" s="25"/>
      <c r="M5" s="1"/>
      <c r="N5" s="1"/>
    </row>
    <row r="6" spans="1:16" ht="25.5" customHeight="1">
      <c r="A6" s="8" t="s">
        <v>36</v>
      </c>
      <c r="B6" s="9">
        <v>11125</v>
      </c>
      <c r="C6" s="13">
        <v>-7.39199</v>
      </c>
      <c r="D6" s="14">
        <v>9</v>
      </c>
      <c r="E6" s="12">
        <v>365881</v>
      </c>
      <c r="F6" s="13">
        <v>18.42</v>
      </c>
      <c r="G6" s="14">
        <f>RANK(P6,P$6:P$16)</f>
        <v>3</v>
      </c>
      <c r="I6" s="25">
        <f t="shared" si="0"/>
        <v>12012.999739439387</v>
      </c>
      <c r="J6" s="25"/>
      <c r="K6" s="25">
        <f t="shared" si="1"/>
        <v>308968.9241682148</v>
      </c>
      <c r="L6" s="25"/>
      <c r="M6" s="26">
        <f>ROUND(C6,1)</f>
        <v>-7.4</v>
      </c>
      <c r="N6" s="1"/>
      <c r="P6" s="26">
        <f>ROUND(F6,1)</f>
        <v>18.4</v>
      </c>
    </row>
    <row r="7" spans="1:16" ht="25.5" customHeight="1">
      <c r="A7" s="8" t="s">
        <v>37</v>
      </c>
      <c r="B7" s="9">
        <v>9262</v>
      </c>
      <c r="C7" s="13">
        <v>-20.4227</v>
      </c>
      <c r="D7" s="14">
        <v>10</v>
      </c>
      <c r="E7" s="12">
        <v>335653</v>
      </c>
      <c r="F7" s="13">
        <v>11.96</v>
      </c>
      <c r="G7" s="14">
        <f aca="true" t="shared" si="2" ref="G7:G16">RANK(P7,P$6:P$16)</f>
        <v>10</v>
      </c>
      <c r="I7" s="25">
        <f t="shared" si="0"/>
        <v>11638.997553322366</v>
      </c>
      <c r="J7" s="25"/>
      <c r="K7" s="25">
        <f t="shared" si="1"/>
        <v>299797.24901750626</v>
      </c>
      <c r="L7" s="25"/>
      <c r="M7" s="26">
        <f aca="true" t="shared" si="3" ref="M7:M16">ROUND(C7,1)</f>
        <v>-20.4</v>
      </c>
      <c r="N7" s="1"/>
      <c r="P7" s="26">
        <f aca="true" t="shared" si="4" ref="P7:P16">ROUND(F7,1)</f>
        <v>12</v>
      </c>
    </row>
    <row r="8" spans="1:16" ht="25.5" customHeight="1">
      <c r="A8" s="8" t="s">
        <v>38</v>
      </c>
      <c r="B8" s="9">
        <v>11714</v>
      </c>
      <c r="C8" s="10">
        <v>12.89514</v>
      </c>
      <c r="D8" s="14">
        <v>5</v>
      </c>
      <c r="E8" s="12">
        <v>323387</v>
      </c>
      <c r="F8" s="13">
        <v>16.94</v>
      </c>
      <c r="G8" s="14">
        <f t="shared" si="2"/>
        <v>9</v>
      </c>
      <c r="I8" s="25">
        <f t="shared" si="0"/>
        <v>10376.000242348784</v>
      </c>
      <c r="J8" s="25"/>
      <c r="K8" s="25">
        <f t="shared" si="1"/>
        <v>276540.9611766718</v>
      </c>
      <c r="L8" s="25"/>
      <c r="M8" s="26">
        <f t="shared" si="3"/>
        <v>12.9</v>
      </c>
      <c r="N8" s="1"/>
      <c r="P8" s="26">
        <f t="shared" si="4"/>
        <v>16.9</v>
      </c>
    </row>
    <row r="9" spans="1:16" ht="25.5" customHeight="1">
      <c r="A9" s="8" t="s">
        <v>39</v>
      </c>
      <c r="B9" s="9">
        <v>14207</v>
      </c>
      <c r="C9" s="13">
        <v>24.37188</v>
      </c>
      <c r="D9" s="14">
        <v>3</v>
      </c>
      <c r="E9" s="12">
        <v>327587</v>
      </c>
      <c r="F9" s="13">
        <v>17.3</v>
      </c>
      <c r="G9" s="14">
        <f t="shared" si="2"/>
        <v>5</v>
      </c>
      <c r="I9" s="25">
        <f t="shared" si="0"/>
        <v>11423.000118676346</v>
      </c>
      <c r="J9" s="25"/>
      <c r="K9" s="25">
        <f t="shared" si="1"/>
        <v>279272.80477408355</v>
      </c>
      <c r="L9" s="25"/>
      <c r="M9" s="26">
        <f t="shared" si="3"/>
        <v>24.4</v>
      </c>
      <c r="N9" s="1"/>
      <c r="P9" s="26">
        <f t="shared" si="4"/>
        <v>17.3</v>
      </c>
    </row>
    <row r="10" spans="1:16" ht="25.5" customHeight="1">
      <c r="A10" s="8" t="s">
        <v>40</v>
      </c>
      <c r="B10" s="9">
        <v>13581</v>
      </c>
      <c r="C10" s="13">
        <v>11.17387</v>
      </c>
      <c r="D10" s="14">
        <v>6</v>
      </c>
      <c r="E10" s="12">
        <v>336543</v>
      </c>
      <c r="F10" s="13">
        <v>17.49</v>
      </c>
      <c r="G10" s="14">
        <f t="shared" si="2"/>
        <v>4</v>
      </c>
      <c r="I10" s="25">
        <f t="shared" si="0"/>
        <v>12216.00003669927</v>
      </c>
      <c r="J10" s="25"/>
      <c r="K10" s="25">
        <f t="shared" si="1"/>
        <v>286443.95267682354</v>
      </c>
      <c r="L10" s="25"/>
      <c r="M10" s="26">
        <f t="shared" si="3"/>
        <v>11.2</v>
      </c>
      <c r="N10" s="1"/>
      <c r="P10" s="26">
        <f t="shared" si="4"/>
        <v>17.5</v>
      </c>
    </row>
    <row r="11" spans="1:16" ht="25.5" customHeight="1">
      <c r="A11" s="8" t="s">
        <v>41</v>
      </c>
      <c r="B11" s="9">
        <v>2733</v>
      </c>
      <c r="C11" s="13">
        <v>-39.9209</v>
      </c>
      <c r="D11" s="14">
        <v>11</v>
      </c>
      <c r="E11" s="12">
        <v>281200</v>
      </c>
      <c r="F11" s="13">
        <v>18.97</v>
      </c>
      <c r="G11" s="14">
        <f t="shared" si="2"/>
        <v>2</v>
      </c>
      <c r="I11" s="25">
        <f t="shared" si="0"/>
        <v>4549.00289784634</v>
      </c>
      <c r="J11" s="25"/>
      <c r="K11" s="25">
        <f t="shared" si="1"/>
        <v>236362.1080944776</v>
      </c>
      <c r="L11" s="25"/>
      <c r="M11" s="26">
        <f t="shared" si="3"/>
        <v>-39.9</v>
      </c>
      <c r="N11" s="1"/>
      <c r="P11" s="26">
        <f t="shared" si="4"/>
        <v>19</v>
      </c>
    </row>
    <row r="12" spans="1:16" ht="25.5" customHeight="1">
      <c r="A12" s="8" t="s">
        <v>42</v>
      </c>
      <c r="B12" s="9">
        <v>4990</v>
      </c>
      <c r="C12" s="13">
        <v>56.08383</v>
      </c>
      <c r="D12" s="14">
        <v>2</v>
      </c>
      <c r="E12" s="12">
        <v>286267</v>
      </c>
      <c r="F12" s="13">
        <v>19.79</v>
      </c>
      <c r="G12" s="14">
        <f t="shared" si="2"/>
        <v>1</v>
      </c>
      <c r="I12" s="27">
        <f t="shared" si="0"/>
        <v>3196.999971105271</v>
      </c>
      <c r="J12" s="25"/>
      <c r="K12" s="27">
        <f t="shared" si="1"/>
        <v>238974.03789965773</v>
      </c>
      <c r="L12" s="25"/>
      <c r="M12" s="26">
        <v>360</v>
      </c>
      <c r="N12" s="1"/>
      <c r="P12" s="26">
        <f t="shared" si="4"/>
        <v>19.8</v>
      </c>
    </row>
    <row r="13" spans="1:16" ht="25.5" customHeight="1">
      <c r="A13" s="8" t="s">
        <v>43</v>
      </c>
      <c r="B13" s="9">
        <v>7885</v>
      </c>
      <c r="C13" s="13">
        <v>7.395805</v>
      </c>
      <c r="D13" s="14">
        <v>7</v>
      </c>
      <c r="E13" s="12">
        <v>265230</v>
      </c>
      <c r="F13" s="13">
        <v>10.18</v>
      </c>
      <c r="G13" s="14">
        <f t="shared" si="2"/>
        <v>11</v>
      </c>
      <c r="I13" s="25">
        <f t="shared" si="0"/>
        <v>7341.999997113482</v>
      </c>
      <c r="J13" s="25"/>
      <c r="K13" s="25">
        <f t="shared" si="1"/>
        <v>240724.2693773825</v>
      </c>
      <c r="L13" s="25"/>
      <c r="M13" s="26">
        <f t="shared" si="3"/>
        <v>7.4</v>
      </c>
      <c r="N13" s="1"/>
      <c r="P13" s="26">
        <f t="shared" si="4"/>
        <v>10.2</v>
      </c>
    </row>
    <row r="14" spans="1:16" ht="25.5" customHeight="1">
      <c r="A14" s="8" t="s">
        <v>44</v>
      </c>
      <c r="B14" s="9">
        <v>1933</v>
      </c>
      <c r="C14" s="13" t="s">
        <v>75</v>
      </c>
      <c r="D14" s="14">
        <v>1</v>
      </c>
      <c r="E14" s="12">
        <v>169845</v>
      </c>
      <c r="F14" s="13">
        <v>17.09</v>
      </c>
      <c r="G14" s="14">
        <f t="shared" si="2"/>
        <v>6</v>
      </c>
      <c r="I14" s="25" t="e">
        <f t="shared" si="0"/>
        <v>#VALUE!</v>
      </c>
      <c r="J14" s="25"/>
      <c r="K14" s="25">
        <f t="shared" si="1"/>
        <v>145055.08583141174</v>
      </c>
      <c r="L14" s="25"/>
      <c r="M14" s="26">
        <v>11270</v>
      </c>
      <c r="N14" s="1"/>
      <c r="P14" s="26">
        <f t="shared" si="4"/>
        <v>17.1</v>
      </c>
    </row>
    <row r="15" spans="1:16" ht="25.5" customHeight="1">
      <c r="A15" s="8" t="s">
        <v>45</v>
      </c>
      <c r="B15" s="9">
        <v>9021</v>
      </c>
      <c r="C15" s="13">
        <v>14.18987</v>
      </c>
      <c r="D15" s="14">
        <v>4</v>
      </c>
      <c r="E15" s="12">
        <v>289011</v>
      </c>
      <c r="F15" s="13">
        <v>17.07</v>
      </c>
      <c r="G15" s="14">
        <f t="shared" si="2"/>
        <v>6</v>
      </c>
      <c r="I15" s="25">
        <f t="shared" si="0"/>
        <v>7900.000236448294</v>
      </c>
      <c r="J15" s="25"/>
      <c r="K15" s="25">
        <f t="shared" si="1"/>
        <v>246870.24856923206</v>
      </c>
      <c r="L15" s="25"/>
      <c r="M15" s="26">
        <f t="shared" si="3"/>
        <v>14.2</v>
      </c>
      <c r="N15" s="1"/>
      <c r="P15" s="26">
        <f t="shared" si="4"/>
        <v>17.1</v>
      </c>
    </row>
    <row r="16" spans="1:16" ht="25.5" customHeight="1">
      <c r="A16" s="8" t="s">
        <v>46</v>
      </c>
      <c r="B16" s="9">
        <v>13485</v>
      </c>
      <c r="C16" s="13">
        <v>5.889282</v>
      </c>
      <c r="D16" s="14">
        <v>8</v>
      </c>
      <c r="E16" s="12">
        <v>361085</v>
      </c>
      <c r="F16" s="13">
        <v>17.13</v>
      </c>
      <c r="G16" s="14">
        <f t="shared" si="2"/>
        <v>6</v>
      </c>
      <c r="I16" s="25">
        <f t="shared" si="0"/>
        <v>12734.999940787207</v>
      </c>
      <c r="J16" s="25">
        <f>B16/I16*100-100</f>
        <v>5.889282000000009</v>
      </c>
      <c r="K16" s="25">
        <f t="shared" si="1"/>
        <v>308277.1279774609</v>
      </c>
      <c r="L16" s="25">
        <f>E16/K16*100-100</f>
        <v>17.129999999999995</v>
      </c>
      <c r="M16" s="26">
        <f t="shared" si="3"/>
        <v>5.9</v>
      </c>
      <c r="N16" s="1"/>
      <c r="P16" s="26">
        <f t="shared" si="4"/>
        <v>17.1</v>
      </c>
    </row>
    <row r="17" spans="1:14" ht="28.5" customHeight="1">
      <c r="A17" s="8" t="s">
        <v>47</v>
      </c>
      <c r="B17" s="15">
        <f>B5-SUM(B8:B16)</f>
        <v>46615</v>
      </c>
      <c r="C17" s="13">
        <v>10.19821056243238</v>
      </c>
      <c r="D17" s="16" t="s">
        <v>35</v>
      </c>
      <c r="E17" s="15">
        <f>E5-SUM(E8:E16)</f>
        <v>1316812</v>
      </c>
      <c r="F17" s="13">
        <f>L17</f>
        <v>12.396005721183755</v>
      </c>
      <c r="G17" s="17" t="s">
        <v>35</v>
      </c>
      <c r="I17" s="28" t="e">
        <f>I5-SUM(I8:I16)</f>
        <v>#VALUE!</v>
      </c>
      <c r="J17" s="25" t="e">
        <f>B17/I17*100-100</f>
        <v>#VALUE!</v>
      </c>
      <c r="K17" s="28">
        <f>K5-SUM(K8:K16)</f>
        <v>1171582.5589626045</v>
      </c>
      <c r="L17" s="25">
        <f>E17/K17*100-100</f>
        <v>12.396005721183755</v>
      </c>
      <c r="M17" s="1"/>
      <c r="N17" s="1"/>
    </row>
    <row r="18" spans="1:14" ht="28.5" customHeight="1">
      <c r="A18" s="18" t="s">
        <v>48</v>
      </c>
      <c r="B18" s="15">
        <f>B5-SUM(B9:B15)</f>
        <v>71814</v>
      </c>
      <c r="C18" s="13">
        <v>9.606105798754271</v>
      </c>
      <c r="D18" s="16" t="s">
        <v>35</v>
      </c>
      <c r="E18" s="15">
        <f>E5-SUM(E9:E15)</f>
        <v>2001284</v>
      </c>
      <c r="F18" s="13">
        <f>L18</f>
        <v>13.942340100240443</v>
      </c>
      <c r="G18" s="17" t="s">
        <v>35</v>
      </c>
      <c r="I18" s="28" t="e">
        <f>I5-SUM(I9:I15)</f>
        <v>#VALUE!</v>
      </c>
      <c r="J18" s="25" t="e">
        <f>B18/I18*100-100</f>
        <v>#VALUE!</v>
      </c>
      <c r="K18" s="28">
        <f>K5-SUM(K9:K15)</f>
        <v>1756400.6481167371</v>
      </c>
      <c r="L18" s="25">
        <f>E18/K18*100-100</f>
        <v>13.942340100240443</v>
      </c>
      <c r="M18" s="1"/>
      <c r="N18" s="1"/>
    </row>
    <row r="19" spans="1:14" ht="38.25" customHeight="1">
      <c r="A19" s="19" t="s">
        <v>49</v>
      </c>
      <c r="B19" s="20">
        <f>B5-SUM(B11:B15)</f>
        <v>99602</v>
      </c>
      <c r="C19" s="21">
        <v>10.610173791703659</v>
      </c>
      <c r="D19" s="22" t="s">
        <v>35</v>
      </c>
      <c r="E19" s="20">
        <f>E5-SUM(E11:E15)</f>
        <v>2665414</v>
      </c>
      <c r="F19" s="21">
        <f>L19</f>
        <v>14.783774223010766</v>
      </c>
      <c r="G19" s="23" t="s">
        <v>35</v>
      </c>
      <c r="I19" s="28" t="e">
        <f>I5-SUM(I11:I15)</f>
        <v>#VALUE!</v>
      </c>
      <c r="J19" s="25" t="e">
        <f>B19/I19*100-100</f>
        <v>#VALUE!</v>
      </c>
      <c r="K19" s="28">
        <f>K5-SUM(K11:K15)</f>
        <v>2322117.405567644</v>
      </c>
      <c r="L19" s="25">
        <f>E19/K19*100-100</f>
        <v>14.783774223010766</v>
      </c>
      <c r="M19" s="1"/>
      <c r="N19" s="1"/>
    </row>
    <row r="20" spans="1:7" ht="18" customHeight="1">
      <c r="A20" s="127" t="s">
        <v>27</v>
      </c>
      <c r="B20" s="127"/>
      <c r="C20" s="127"/>
      <c r="D20" s="127"/>
      <c r="E20" s="127"/>
      <c r="F20" s="127"/>
      <c r="G20" s="24"/>
    </row>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sheetData>
  <sheetProtection/>
  <mergeCells count="6">
    <mergeCell ref="A1:F1"/>
    <mergeCell ref="E2:F2"/>
    <mergeCell ref="B3:D3"/>
    <mergeCell ref="E3:G3"/>
    <mergeCell ref="A20:F20"/>
    <mergeCell ref="A3:A4"/>
  </mergeCells>
  <printOptions horizontalCentered="1"/>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ZJ</dc:creator>
  <cp:keywords/>
  <dc:description/>
  <cp:lastModifiedBy>sdhp2</cp:lastModifiedBy>
  <cp:lastPrinted>2017-09-20T01:08:28Z</cp:lastPrinted>
  <dcterms:created xsi:type="dcterms:W3CDTF">1998-06-09T08:31:57Z</dcterms:created>
  <dcterms:modified xsi:type="dcterms:W3CDTF">2018-02-28T07:34:13Z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